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C:\GDP\GDP 2025\Publications\"/>
    </mc:Choice>
  </mc:AlternateContent>
  <xr:revisionPtr revIDLastSave="0" documentId="13_ncr:1_{5B72A08E-F684-4968-B53F-6852DA58A9D3}" xr6:coauthVersionLast="47" xr6:coauthVersionMax="47" xr10:uidLastSave="{00000000-0000-0000-0000-000000000000}"/>
  <bookViews>
    <workbookView xWindow="-108" yWindow="-108" windowWidth="23256" windowHeight="12456" tabRatio="894" firstSheet="48" activeTab="25"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_gdp_all" sheetId="24" r:id="rId22"/>
    <sheet name="current_gdp_agric" sheetId="29" r:id="rId23"/>
    <sheet name="current_gdp_industry" sheetId="30" r:id="rId24"/>
    <sheet name="current_gdp_services" sheetId="31" r:id="rId25"/>
    <sheet name="constant_gdp_all" sheetId="76" r:id="rId26"/>
    <sheet name="Sheet7" sheetId="105" state="hidden" r:id="rId27"/>
    <sheet name="Deflators" sheetId="90" r:id="rId28"/>
    <sheet name="constant_gdp_agric" sheetId="77" r:id="rId29"/>
    <sheet name="Sheet3" sheetId="100" state="hidden" r:id="rId30"/>
    <sheet name="Sheet5" sheetId="102" state="hidden" r:id="rId31"/>
    <sheet name="Sheet4" sheetId="103" state="hidden" r:id="rId32"/>
    <sheet name="qonq_growth_rate_agric" sheetId="78" r:id="rId33"/>
    <sheet name="32d" sheetId="93" state="hidden" r:id="rId34"/>
    <sheet name="yony_growth_rate_agric" sheetId="79" r:id="rId35"/>
    <sheet name="constant_gdp_industry" sheetId="80" r:id="rId36"/>
    <sheet name="33d" sheetId="94" state="hidden" r:id="rId37"/>
    <sheet name="qonq_growth_rate_industry" sheetId="81" r:id="rId38"/>
    <sheet name="yony_growth_rate_industry" sheetId="82" r:id="rId39"/>
    <sheet name="constant_gdp_services" sheetId="83" r:id="rId40"/>
    <sheet name="34d" sheetId="95" state="hidden" r:id="rId41"/>
    <sheet name="qonq_growth_rate_services" sheetId="84" r:id="rId42"/>
    <sheet name="yony_growth_rate_services" sheetId="85" r:id="rId43"/>
    <sheet name="seasonal_adjusted_gdp_all" sheetId="63" r:id="rId44"/>
    <sheet name="seasonal_adjusted_agric" sheetId="54" r:id="rId45"/>
    <sheet name="seasonal_adjusted_qonq_agric" sheetId="55" r:id="rId46"/>
    <sheet name="seasonal_adjusted_yony_agric" sheetId="56" r:id="rId47"/>
    <sheet name="seasonal_adjusted_industry" sheetId="57" r:id="rId48"/>
    <sheet name="seasonal_adjusted_qonq_industry" sheetId="58" r:id="rId49"/>
    <sheet name="seasonal_adjusted_yony_industry" sheetId="59" r:id="rId50"/>
    <sheet name="seasonal_adjusted_services" sheetId="60" r:id="rId51"/>
    <sheet name="seasonal_adjusted_qonq_services" sheetId="61" r:id="rId52"/>
    <sheet name="seasonal_adjusted_yony_services" sheetId="62" r:id="rId53"/>
    <sheet name="contribution_gdp" sheetId="113" r:id="rId54"/>
    <sheet name="distribution_shares_gdp" sheetId="115" r:id="rId55"/>
    <sheet name="Tsum2" sheetId="25" state="hidden" r:id="rId56"/>
  </sheets>
  <externalReferences>
    <externalReference r:id="rId57"/>
    <externalReference r:id="rId58"/>
    <externalReference r:id="rId59"/>
  </externalReference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5">#REF!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5">#REF!</definedName>
    <definedName name="__SH2" localSheetId="34">#REF!</definedName>
    <definedName name="__SH2" localSheetId="38">#REF!</definedName>
    <definedName name="__SH2">#REF!</definedName>
    <definedName name="_1__123Graph_AChart_1A" hidden="1">[1]Graphs!$B$4:$M$4</definedName>
    <definedName name="_10__123Graph_CChart_2A" hidden="1">[1]Graphs!$O$6:$Z$6</definedName>
    <definedName name="_11__123Graph_CChart_3A" hidden="1">[1]Graphs!$AC$6:$AN$6</definedName>
    <definedName name="_12__123Graph_DChart_1A" hidden="1">[1]Graphs!$B$7:$M$7</definedName>
    <definedName name="_13__123Graph_DChart_2A" hidden="1">[1]Graphs!$O$7:$Z$7</definedName>
    <definedName name="_14__123Graph_DChart_3A" hidden="1">[1]Graphs!$AC$7:$AN$7</definedName>
    <definedName name="_15__123Graph_EChart_1A" hidden="1">[1]Graphs!$B$8:$M$8</definedName>
    <definedName name="_16__123Graph_EChart_2A" hidden="1">[1]Graphs!$O$8:$Z$8</definedName>
    <definedName name="_17__123Graph_EChart_3A" hidden="1">[1]Graphs!$AC$8:$AN$8</definedName>
    <definedName name="_18__123Graph_FChart_1A" hidden="1">[1]Graphs!$B$9:$M$9</definedName>
    <definedName name="_19__123Graph_FChart_2A" hidden="1">[1]Graphs!$O$9:$Z$9</definedName>
    <definedName name="_2__123Graph_AChart_2A" hidden="1">[1]Graphs!$O$4:$Z$4</definedName>
    <definedName name="_20__123Graph_FChart_3A" hidden="1">[1]Graphs!$AC$9:$AN$9</definedName>
    <definedName name="_21__123Graph_XChart_1A" hidden="1">[1]Graphs!$B$3:$M$3</definedName>
    <definedName name="_22__123Graph_XChart_2A" hidden="1">[1]Graphs!$O$3:$W$3</definedName>
    <definedName name="_23__123Graph_XChart_3A" hidden="1">[1]Graphs!$AC$3:$AN$3</definedName>
    <definedName name="_3__123Graph_AChart_3A" hidden="1">[1]Graphs!$AC$4:$AN$4</definedName>
    <definedName name="_4__123Graph_AChart_4B" hidden="1">[1]Charts!$B$10:$B$14</definedName>
    <definedName name="_5__123Graph_AChart_5H" hidden="1">'[1]4QR2000'!$D$46:$D$50</definedName>
    <definedName name="_6__123Graph_BChart_1A" hidden="1">[1]Graphs!$B$5:$M$5</definedName>
    <definedName name="_7__123Graph_BChart_2A" hidden="1">[1]Graphs!$O$5:$Z$5</definedName>
    <definedName name="_8__123Graph_BChart_3A" hidden="1">[1]Graphs!$AC$5:$AN$5</definedName>
    <definedName name="_9__123Graph_CChart_1A" hidden="1">[1]Graphs!$B$6:$M$6</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5"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5"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5"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5"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5"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5">#REF!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5"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5">#REF!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5">#REF!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5">#REF!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5">#REF!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5"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5">#REF!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5">#REF!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5">#REF!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5"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5"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5"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5">#REF!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5">#REF!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5"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5"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5">#REF!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5">#REF!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5">#REF!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5"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5">#REF!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5">#REF!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5"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5">#REF!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5">#REF!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5">#REF!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5">#REF!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5"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5">#REF!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5">#REF!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5">#REF!</definedName>
    <definedName name="print" localSheetId="34">#REF!</definedName>
    <definedName name="print" localSheetId="38">#REF!</definedName>
    <definedName name="print">#REF!</definedName>
    <definedName name="_xlnm.Print_Area" localSheetId="33">'32d'!$A$1:$H$28</definedName>
    <definedName name="_xlnm.Print_Area" localSheetId="28">constant_gdp_agric!$A$1:$J$47</definedName>
    <definedName name="_xlnm.Print_Area" localSheetId="25">constant_gdp_all!$A$1:$Q$47</definedName>
    <definedName name="_xlnm.Print_Area" localSheetId="35">constant_gdp_industry!$A$1:$K$47</definedName>
    <definedName name="_xlnm.Print_Area" localSheetId="0">COVER!$A$1:$I$38</definedName>
    <definedName name="_xlnm.Print_Area" localSheetId="22">current_gdp_agric!$A$1:$I$47</definedName>
    <definedName name="_xlnm.Print_Area" localSheetId="21">current_gdp_all!$A$1:$N$50</definedName>
    <definedName name="_xlnm.Print_Area" localSheetId="23">current_gdp_industry!$A$1:$K$47</definedName>
    <definedName name="_xlnm.Print_Area" localSheetId="24">current_gdp_services!$A$1:$P$47</definedName>
    <definedName name="_xlnm.Print_Area" localSheetId="27">Deflators!$A$1:$O$53</definedName>
    <definedName name="_xlnm.Print_Area" localSheetId="2">notes!$A$1:$D$36</definedName>
    <definedName name="_xlnm.Print_Area" localSheetId="32">qonq_growth_rate_agric!$A$1:$J$46</definedName>
    <definedName name="_xlnm.Print_Area" localSheetId="37">qonq_growth_rate_industry!$A$1:$K$46</definedName>
    <definedName name="_xlnm.Print_Area" localSheetId="44">seasonal_adjusted_agric!$A$1:$I$47</definedName>
    <definedName name="_xlnm.Print_Area" localSheetId="43">seasonal_adjusted_gdp_all!$A$1:$O$47</definedName>
    <definedName name="_xlnm.Print_Area" localSheetId="47">seasonal_adjusted_industry!$A$1:$J$47</definedName>
    <definedName name="_xlnm.Print_Area" localSheetId="45">seasonal_adjusted_qonq_agric!$A$1:$I$46</definedName>
    <definedName name="_xlnm.Print_Area" localSheetId="48">seasonal_adjusted_qonq_industry!$A$1:$J$46</definedName>
    <definedName name="_xlnm.Print_Area" localSheetId="50">seasonal_adjusted_services!$A$1:$P$47</definedName>
    <definedName name="_xlnm.Print_Area" localSheetId="46">seasonal_adjusted_yony_agric!$A$1:$I$43</definedName>
    <definedName name="_xlnm.Print_Area" localSheetId="49">seasonal_adjusted_yony_industry!$A$1:$J$43</definedName>
    <definedName name="_xlnm.Print_Area" localSheetId="52">seasonal_adjusted_yony_services!$A$1:$P$46</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5">Tsum2!$A$1:$P$33</definedName>
    <definedName name="_xlnm.Print_Area" localSheetId="34">yony_growth_rate_agric!$A$1:$J$43</definedName>
    <definedName name="_xlnm.Print_Area" localSheetId="38">yony_growth_rate_industry!$A$1:$K$43</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5">#REF!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5">#REF!</definedName>
    <definedName name="Print_Areaq56" localSheetId="34">#REF!</definedName>
    <definedName name="Print_Areaq56" localSheetId="38">#REF!</definedName>
    <definedName name="Print_Areaq56">#REF!</definedName>
    <definedName name="_xlnm.Print_Titles" localSheetId="28">constant_gdp_agric!$1:$3</definedName>
    <definedName name="_xlnm.Print_Titles" localSheetId="25">constant_gdp_all!$1:$3</definedName>
    <definedName name="_xlnm.Print_Titles" localSheetId="35">constant_gdp_industry!$1:$3</definedName>
    <definedName name="_xlnm.Print_Titles" localSheetId="39">constant_gdp_services!$1:$3</definedName>
    <definedName name="_xlnm.Print_Titles" localSheetId="22">current_gdp_agric!$1:$3</definedName>
    <definedName name="_xlnm.Print_Titles" localSheetId="21">current_gdp_all!$1:$3</definedName>
    <definedName name="_xlnm.Print_Titles" localSheetId="23">current_gdp_industry!$1:$3</definedName>
    <definedName name="_xlnm.Print_Titles" localSheetId="24">current_gdp_services!$1:$3</definedName>
    <definedName name="_xlnm.Print_Titles" localSheetId="27">Deflators!$1:$3</definedName>
    <definedName name="_xlnm.Print_Titles" localSheetId="32">qonq_growth_rate_agric!$1:$3</definedName>
    <definedName name="_xlnm.Print_Titles" localSheetId="37">qonq_growth_rate_industry!$1:$3</definedName>
    <definedName name="_xlnm.Print_Titles" localSheetId="41">qonq_growth_rate_services!$1:$3</definedName>
    <definedName name="_xlnm.Print_Titles" localSheetId="44">seasonal_adjusted_agric!$1:$3</definedName>
    <definedName name="_xlnm.Print_Titles" localSheetId="43">seasonal_adjusted_gdp_all!$1:$3</definedName>
    <definedName name="_xlnm.Print_Titles" localSheetId="47">seasonal_adjusted_industry!$1:$3</definedName>
    <definedName name="_xlnm.Print_Titles" localSheetId="45">seasonal_adjusted_qonq_agric!$1:$3</definedName>
    <definedName name="_xlnm.Print_Titles" localSheetId="48">seasonal_adjusted_qonq_industry!$1:$3</definedName>
    <definedName name="_xlnm.Print_Titles" localSheetId="51">seasonal_adjusted_qonq_services!$1:$3</definedName>
    <definedName name="_xlnm.Print_Titles" localSheetId="50">seasonal_adjusted_services!$1:$3</definedName>
    <definedName name="_xlnm.Print_Titles" localSheetId="46">seasonal_adjusted_yony_agric!$1:$3</definedName>
    <definedName name="_xlnm.Print_Titles" localSheetId="49">seasonal_adjusted_yony_industry!$1:$3</definedName>
    <definedName name="_xlnm.Print_Titles" localSheetId="52">seasonal_adjusted_yony_services!$1:$3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5">#REF!</definedName>
    <definedName name="_xlnm.Print_Titles" localSheetId="34">yony_growth_rate_agric!$1:$3</definedName>
    <definedName name="_xlnm.Print_Titles" localSheetId="38">yony_growth_rate_industry!$1:$3</definedName>
    <definedName name="_xlnm.Print_Titles" localSheetId="42">yony_growth_rate_services!$1:$3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5">#REF!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5">#REF!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5"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5" hidden="1">#REF!</definedName>
    <definedName name="Product" localSheetId="34" hidden="1">#REF!</definedName>
    <definedName name="Product" localSheetId="38" hidden="1">#REF!</definedName>
    <definedName name="Product" hidden="1">#REF!</definedName>
    <definedName name="qr" localSheetId="25">'[2]Selected Indicators '!#REF!</definedName>
    <definedName name="qr" localSheetId="21">'[2]Selected Indicators '!#REF!</definedName>
    <definedName name="qr" localSheetId="27">'[2]Selected Indicators '!#REF!</definedName>
    <definedName name="qr" localSheetId="32">'[2]Selected Indicators '!#REF!</definedName>
    <definedName name="qr" localSheetId="37">'[2]Selected Indicators '!#REF!</definedName>
    <definedName name="qr" localSheetId="43">'[2]Selected Indicators '!#REF!</definedName>
    <definedName name="qr" localSheetId="45">'[2]Selected Indicators '!#REF!</definedName>
    <definedName name="qr" localSheetId="48">'[2]Selected Indicators '!#REF!</definedName>
    <definedName name="qr" localSheetId="46">'[2]Selected Indicators '!#REF!</definedName>
    <definedName name="qr" localSheetId="49">'[2]Selected Indicators '!#REF!</definedName>
    <definedName name="qr" localSheetId="7">'[2]Selected Indicators '!#REF!</definedName>
    <definedName name="qr" localSheetId="6">'[2]Selected Indicators '!#REF!</definedName>
    <definedName name="qr" localSheetId="8">'[2]Selected Indicators '!#REF!</definedName>
    <definedName name="qr" localSheetId="10">'[2]Selected Indicators '!#REF!</definedName>
    <definedName name="qr" localSheetId="11">'[2]Selected Indicators '!#REF!</definedName>
    <definedName name="qr" localSheetId="12">'[2]Selected Indicators '!#REF!</definedName>
    <definedName name="qr" localSheetId="55">'[2]Selected Indicators '!#REF!</definedName>
    <definedName name="qr" localSheetId="34">'[2]Selected Indicators '!#REF!</definedName>
    <definedName name="qr" localSheetId="38">'[2]Selected Indicators '!#REF!</definedName>
    <definedName name="qr">'[2]Selected Indicators '!#REF!</definedName>
    <definedName name="qw" localSheetId="25">'[2]Selected Indicators '!#REF!</definedName>
    <definedName name="qw" localSheetId="21">'[2]Selected Indicators '!#REF!</definedName>
    <definedName name="qw" localSheetId="27">'[2]Selected Indicators '!#REF!</definedName>
    <definedName name="qw" localSheetId="32">'[2]Selected Indicators '!#REF!</definedName>
    <definedName name="qw" localSheetId="37">'[2]Selected Indicators '!#REF!</definedName>
    <definedName name="qw" localSheetId="43">'[2]Selected Indicators '!#REF!</definedName>
    <definedName name="qw" localSheetId="45">'[2]Selected Indicators '!#REF!</definedName>
    <definedName name="qw" localSheetId="48">'[2]Selected Indicators '!#REF!</definedName>
    <definedName name="qw" localSheetId="46">'[2]Selected Indicators '!#REF!</definedName>
    <definedName name="qw" localSheetId="49">'[2]Selected Indicators '!#REF!</definedName>
    <definedName name="qw" localSheetId="7">'[2]Selected Indicators '!#REF!</definedName>
    <definedName name="qw" localSheetId="6">'[2]Selected Indicators '!#REF!</definedName>
    <definedName name="qw" localSheetId="8">'[2]Selected Indicators '!#REF!</definedName>
    <definedName name="qw" localSheetId="10">'[2]Selected Indicators '!#REF!</definedName>
    <definedName name="qw" localSheetId="11">'[2]Selected Indicators '!#REF!</definedName>
    <definedName name="qw" localSheetId="12">'[2]Selected Indicators '!#REF!</definedName>
    <definedName name="qw" localSheetId="55">'[2]Selected Indicators '!#REF!</definedName>
    <definedName name="qw" localSheetId="34">'[2]Selected Indicators '!#REF!</definedName>
    <definedName name="qw" localSheetId="38">'[2]Selected Indicators '!#REF!</definedName>
    <definedName name="qw">'[2]Selected Indicators '!#REF!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5" hidden="1">#REF!</definedName>
    <definedName name="RCArea" localSheetId="34" hidden="1">#REF!</definedName>
    <definedName name="RCArea" localSheetId="38" hidden="1">#REF!</definedName>
    <definedName name="RCArea" hidden="1">#REF!</definedName>
    <definedName name="RD" localSheetId="25">[3]BSD5!#REF!</definedName>
    <definedName name="RD" localSheetId="21">[3]BSD5!#REF!</definedName>
    <definedName name="RD" localSheetId="27">[3]BSD5!#REF!</definedName>
    <definedName name="RD" localSheetId="32">[3]BSD5!#REF!</definedName>
    <definedName name="RD" localSheetId="37">[3]BSD5!#REF!</definedName>
    <definedName name="RD" localSheetId="43">[3]BSD5!#REF!</definedName>
    <definedName name="RD" localSheetId="45">[3]BSD5!#REF!</definedName>
    <definedName name="RD" localSheetId="48">[3]BSD5!#REF!</definedName>
    <definedName name="RD" localSheetId="46">[3]BSD5!#REF!</definedName>
    <definedName name="RD" localSheetId="49">[3]BSD5!#REF!</definedName>
    <definedName name="RD" localSheetId="7">[3]BSD5!#REF!</definedName>
    <definedName name="RD" localSheetId="6">[3]BSD5!#REF!</definedName>
    <definedName name="RD" localSheetId="8">[3]BSD5!#REF!</definedName>
    <definedName name="RD" localSheetId="10">[3]BSD5!#REF!</definedName>
    <definedName name="RD" localSheetId="11">[3]BSD5!#REF!</definedName>
    <definedName name="RD" localSheetId="12">[3]BSD5!#REF!</definedName>
    <definedName name="RD" localSheetId="55">[3]BSD5!#REF!</definedName>
    <definedName name="RD" localSheetId="34">[3]BSD5!#REF!</definedName>
    <definedName name="RD" localSheetId="38">[3]BSD5!#REF!</definedName>
    <definedName name="RD">[3]BSD5!#REF!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5">#REF!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5">#REF!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5">#REF!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5">#REF!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5">#REF!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5">#REF!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5">#REF!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5">#REF!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5">#REF!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5">#REF!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5">#REF!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5">#REF!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5">#REF!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5"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5">#REF!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5">#REF!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5"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5">#REF!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5">#REF!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5" hidden="1">#REF!</definedName>
    <definedName name="xxx" localSheetId="34" hidden="1">#REF!</definedName>
    <definedName name="xxx" localSheetId="38" hidden="1">#REF!</definedName>
    <definedName name="xxx" hidden="1">#REF!</definedName>
    <definedName name="yu" localSheetId="25">'[2]Selected Indicators '!#REF!</definedName>
    <definedName name="yu" localSheetId="21">'[2]Selected Indicators '!#REF!</definedName>
    <definedName name="yu" localSheetId="27">'[2]Selected Indicators '!#REF!</definedName>
    <definedName name="yu" localSheetId="32">'[2]Selected Indicators '!#REF!</definedName>
    <definedName name="yu" localSheetId="37">'[2]Selected Indicators '!#REF!</definedName>
    <definedName name="yu" localSheetId="43">'[2]Selected Indicators '!#REF!</definedName>
    <definedName name="yu" localSheetId="45">'[2]Selected Indicators '!#REF!</definedName>
    <definedName name="yu" localSheetId="48">'[2]Selected Indicators '!#REF!</definedName>
    <definedName name="yu" localSheetId="46">'[2]Selected Indicators '!#REF!</definedName>
    <definedName name="yu" localSheetId="49">'[2]Selected Indicators '!#REF!</definedName>
    <definedName name="yu" localSheetId="7">'[2]Selected Indicators '!#REF!</definedName>
    <definedName name="yu" localSheetId="6">'[2]Selected Indicators '!#REF!</definedName>
    <definedName name="yu" localSheetId="8">'[2]Selected Indicators '!#REF!</definedName>
    <definedName name="yu" localSheetId="10">'[2]Selected Indicators '!#REF!</definedName>
    <definedName name="yu" localSheetId="11">'[2]Selected Indicators '!#REF!</definedName>
    <definedName name="yu" localSheetId="12">'[2]Selected Indicators '!#REF!</definedName>
    <definedName name="yu" localSheetId="55">'[2]Selected Indicators '!#REF!</definedName>
    <definedName name="yu" localSheetId="34">'[2]Selected Indicators '!#REF!</definedName>
    <definedName name="yu" localSheetId="38">'[2]Selected Indicators '!#REF!</definedName>
    <definedName name="yu">'[2]Selected Indicators '!#REF!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5">#REF!</definedName>
    <definedName name="Zip" localSheetId="34">#REF!</definedName>
    <definedName name="Zip" localSheetId="38">#REF!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O1" i="83"/>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BB28" i="26"/>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B27" i="91"/>
  <c r="B26" i="91"/>
  <c r="B25" i="91"/>
  <c r="B24" i="91"/>
  <c r="B23" i="91"/>
  <c r="B22" i="91"/>
  <c r="B21" i="91"/>
  <c r="B20" i="91"/>
  <c r="B19" i="91"/>
  <c r="B18" i="91"/>
  <c r="B17" i="91"/>
  <c r="B16" i="91"/>
  <c r="B15" i="91"/>
  <c r="B14" i="91"/>
  <c r="B13" i="91"/>
  <c r="B12" i="91"/>
  <c r="B11" i="91"/>
  <c r="B10" i="91"/>
  <c r="B9" i="91"/>
  <c r="B8" i="91"/>
  <c r="B7" i="91"/>
  <c r="B6" i="91"/>
  <c r="B5" i="91"/>
  <c r="B4" i="91"/>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I12" i="94"/>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H25" i="93"/>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B79" i="11" l="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<sst xmlns="http://schemas.openxmlformats.org/spreadsheetml/2006/main" count="2829" uniqueCount="464">
  <si>
    <t>GHANA STATISTICAL SERVICE</t>
  </si>
  <si>
    <t>Statistics for Development and Progress</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</si>
  <si>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</si>
  <si>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</si>
  <si>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</si>
  <si>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</si>
  <si>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</si>
  <si>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</si>
  <si>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</si>
  <si>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</si>
  <si>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</si>
  <si>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</si>
  <si>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</si>
  <si>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Explanatory notes</t>
  </si>
  <si>
    <t xml:space="preserve">Introduction  </t>
  </si>
  <si>
    <t>This publication contains final rebased quarterly GDP estimates for 2013 Q1 to 2021 Q4, revised estimates for</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</si>
  <si>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</si>
  <si>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</si>
  <si>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</si>
  <si>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</si>
  <si>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</si>
  <si>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</si>
  <si>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</si>
  <si>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</si>
  <si>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</si>
  <si>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</si>
  <si>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</si>
  <si>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</si>
  <si>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</si>
  <si>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</si>
  <si>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</si>
  <si>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</si>
  <si>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</si>
  <si>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</si>
  <si>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</si>
  <si>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</si>
  <si>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</si>
  <si>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</si>
  <si>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</si>
  <si>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</si>
  <si>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</si>
  <si>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</si>
  <si>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</si>
  <si>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</si>
  <si>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</si>
  <si>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</si>
  <si>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</si>
  <si>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</si>
  <si>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</si>
  <si>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</si>
  <si>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</si>
  <si>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</si>
  <si>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</si>
  <si>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</si>
  <si>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</si>
  <si>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</si>
  <si>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</si>
  <si>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</si>
  <si>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</si>
  <si>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</si>
  <si>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</si>
  <si>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</si>
  <si>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</si>
  <si>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</si>
  <si>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</si>
  <si>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</si>
  <si>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</si>
  <si>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</si>
  <si>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</si>
  <si>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</si>
  <si>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</si>
  <si>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</si>
  <si>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</si>
  <si>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</si>
  <si>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</si>
  <si>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</si>
  <si>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</si>
  <si>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</si>
  <si>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</si>
  <si>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</si>
  <si>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</si>
  <si>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</si>
  <si>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</si>
  <si>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</si>
  <si>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</si>
  <si>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</si>
  <si>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</si>
  <si>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</si>
  <si>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</si>
  <si>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</si>
  <si>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</si>
  <si>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</si>
  <si>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</si>
  <si>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</si>
  <si>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</si>
  <si>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</si>
  <si>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</si>
  <si>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</si>
  <si>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</si>
  <si>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</si>
  <si>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</si>
  <si>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</si>
  <si>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</si>
  <si>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</si>
  <si>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</si>
  <si>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</si>
  <si>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</si>
  <si>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</si>
  <si>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</si>
  <si>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</si>
  <si>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</si>
  <si>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</si>
  <si>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</si>
  <si>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</si>
  <si>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</si>
  <si>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</si>
  <si>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</si>
  <si>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</si>
  <si>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</si>
  <si>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</si>
  <si>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</si>
  <si>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</si>
  <si>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</si>
  <si>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</si>
  <si>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</si>
  <si>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</si>
  <si>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</si>
  <si>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</si>
  <si>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</si>
  <si>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</si>
  <si>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</si>
  <si>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</si>
  <si>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</si>
  <si>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</si>
  <si>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</si>
  <si>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</si>
  <si>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</si>
  <si>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</si>
  <si>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</si>
  <si>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</si>
  <si>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</si>
  <si>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</si>
  <si>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</si>
  <si>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</si>
  <si>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</si>
  <si>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</si>
  <si>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</si>
  <si>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</si>
  <si>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</si>
  <si>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</si>
  <si>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</si>
  <si>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</si>
  <si>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</si>
  <si>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</si>
  <si>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</si>
  <si>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</si>
  <si>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</si>
  <si>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</si>
  <si>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</si>
  <si>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</si>
  <si>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</si>
  <si>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</si>
  <si>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</si>
  <si>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</si>
  <si>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</si>
  <si>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</si>
  <si>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</si>
  <si>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Net indirect Taxes</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</si>
  <si>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</si>
  <si>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</si>
  <si>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</si>
  <si>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</si>
  <si>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</si>
  <si>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</si>
  <si>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</si>
  <si>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</si>
  <si>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</si>
  <si>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</si>
  <si>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</si>
  <si>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</si>
  <si>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</si>
  <si>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</si>
  <si>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</si>
  <si>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</si>
  <si>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</si>
  <si>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</si>
  <si>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</si>
  <si>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</si>
  <si>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</si>
  <si>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</si>
  <si>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</si>
  <si>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</si>
  <si>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</si>
  <si>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</si>
  <si>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</si>
  <si>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</si>
  <si>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</si>
  <si>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</si>
  <si>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</si>
  <si>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</si>
  <si>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</si>
  <si>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</si>
  <si>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</si>
  <si>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</si>
  <si>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</si>
  <si>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</si>
  <si>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</si>
  <si>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</si>
  <si>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</si>
  <si>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</si>
  <si>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*revised</t>
  </si>
  <si>
    <t>** provisional</t>
  </si>
  <si>
    <t>Appendix 2 - Agriculture: value added by activity at current prices</t>
  </si>
  <si>
    <t xml:space="preserve"> Value Added (GHc Million)</t>
  </si>
  <si>
    <t>Cocoa</t>
  </si>
  <si>
    <t>Forestry &amp; Logging</t>
  </si>
  <si>
    <t>Appendix 3- Industry: value added by activity at current prices</t>
  </si>
  <si>
    <t>Oil &amp; Gas</t>
  </si>
  <si>
    <t xml:space="preserve">Electricity
</t>
  </si>
  <si>
    <t>Appendix 4 - Services: value added by activity at current prices</t>
  </si>
  <si>
    <t>Trade; Repair of Vehicles, Household Goods</t>
  </si>
  <si>
    <t>Real Estate</t>
  </si>
  <si>
    <t>Other Personal Service  Activities</t>
  </si>
  <si>
    <t>Appendix 2 - Quarterly value added and GDP at constant 2013 prices by economic activity</t>
  </si>
  <si>
    <t>Quarterly Value Added  (GHc Million)</t>
  </si>
  <si>
    <t>Year-on-Year change (%)</t>
  </si>
  <si>
    <t>Crops</t>
  </si>
  <si>
    <t>Ministry of Food and Agriculture</t>
  </si>
  <si>
    <t xml:space="preserve"> o/w Cocoa</t>
  </si>
  <si>
    <t>COCOBOD</t>
  </si>
  <si>
    <t>Forestry Commission</t>
  </si>
  <si>
    <t>Fishery Commission</t>
  </si>
  <si>
    <t>Sources of Data</t>
  </si>
  <si>
    <t>Mining and Quarrying</t>
  </si>
  <si>
    <t>Minerals Commission</t>
  </si>
  <si>
    <t xml:space="preserve"> o/w Oil and Gas</t>
  </si>
  <si>
    <t>Ghana National Petroleum Commission</t>
  </si>
  <si>
    <t>Manufacturing</t>
  </si>
  <si>
    <t>VAT-Ghana Revenue Authority</t>
  </si>
  <si>
    <t xml:space="preserve">Electricity </t>
  </si>
  <si>
    <t>Volta River Authority, ECG, GRIDCO</t>
  </si>
  <si>
    <t>Ghana Water Company</t>
  </si>
  <si>
    <t>Construction</t>
  </si>
  <si>
    <t>Cement Producing Factories and Import of Cement</t>
  </si>
  <si>
    <t>Trade, Repair of Vehicles, Household Goods</t>
  </si>
  <si>
    <t>Hotels and Restaurants</t>
  </si>
  <si>
    <t>National Communication Authority &amp; Vat</t>
  </si>
  <si>
    <t>Financial &amp; Insurance Activities</t>
  </si>
  <si>
    <t>Bank of Ghana</t>
  </si>
  <si>
    <t>Professional, Admin.&amp; Support Services</t>
  </si>
  <si>
    <t>Public Administration, Defense &amp; Social Security</t>
  </si>
  <si>
    <t>Ministry of Finance</t>
  </si>
  <si>
    <t>Ministry of Finance &amp; Controller and Accountant General Department</t>
  </si>
  <si>
    <t>Health &amp; Social Work</t>
  </si>
  <si>
    <t>Other Personal Service Activities</t>
  </si>
  <si>
    <t>Appendix 6-GDP Deflators by economic activity</t>
  </si>
  <si>
    <t>Quarterly Deflators (%)</t>
  </si>
  <si>
    <t xml:space="preserve"> Quarter-on-Quarter Change (%) in Deflators</t>
  </si>
  <si>
    <t xml:space="preserve"> Year-on-Year change (%) in Deflators</t>
  </si>
  <si>
    <t>saisonal adjusted</t>
  </si>
  <si>
    <t>Total</t>
  </si>
  <si>
    <t>-</t>
  </si>
  <si>
    <t>Appendix 7 - Agriculture: quarterly value added at constant 2013 prices by economic activity</t>
  </si>
  <si>
    <t>Quarterly Value Added (GHc Million)</t>
  </si>
  <si>
    <t>Industry Sub-sector</t>
  </si>
  <si>
    <t>Real GDP</t>
  </si>
  <si>
    <t>% share</t>
  </si>
  <si>
    <t>Y/Y Change Rate (%)</t>
  </si>
  <si>
    <t>2018Q3</t>
  </si>
  <si>
    <t xml:space="preserve"> 2019Q3</t>
  </si>
  <si>
    <t xml:space="preserve"> (GH₵ million)</t>
  </si>
  <si>
    <t>Services Sub-sector</t>
  </si>
  <si>
    <t>% Share</t>
  </si>
  <si>
    <t>2019Q3</t>
  </si>
  <si>
    <t>(GH₵ million)</t>
  </si>
  <si>
    <t>Agriculture Sub-sector</t>
  </si>
  <si>
    <t>2019Q2</t>
  </si>
  <si>
    <t>2020Q2</t>
  </si>
  <si>
    <t>Real GDP (GH₵ million)</t>
  </si>
  <si>
    <t>4.132.8</t>
  </si>
  <si>
    <t>Sources of data</t>
  </si>
  <si>
    <t>VAT</t>
  </si>
  <si>
    <t>Minerals Commision</t>
  </si>
  <si>
    <t xml:space="preserve">National </t>
  </si>
  <si>
    <t>SUB-SECTORS</t>
  </si>
  <si>
    <t>Nominal GDP GH₵ m</t>
  </si>
  <si>
    <t>Share in total GDP</t>
  </si>
  <si>
    <t xml:space="preserve">Growth rate </t>
  </si>
  <si>
    <t>Real Estate,</t>
  </si>
  <si>
    <t>Professional, Administrative &amp; Support Service activities</t>
  </si>
  <si>
    <t xml:space="preserve">Crops </t>
  </si>
  <si>
    <t>Health &amp; Social Works</t>
  </si>
  <si>
    <t>Water Supply, Sewerage, Waste Management &amp; Remediation Activities</t>
  </si>
  <si>
    <t>Mining &amp; Quarrying</t>
  </si>
  <si>
    <t>Appendix 8 - Agriculture: quarterly value added at constant 2013 prices by economic activity (quarter-on-quarter change</t>
  </si>
  <si>
    <t>Quarter-on-Quarter Change (%)</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</si>
  <si>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</si>
  <si>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</si>
  <si>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</si>
  <si>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</si>
  <si>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</si>
  <si>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</si>
  <si>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</si>
  <si>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</si>
  <si>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</si>
  <si>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</si>
  <si>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</si>
  <si>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</si>
  <si>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</si>
  <si>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</si>
  <si>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</si>
  <si>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</si>
  <si>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</si>
  <si>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</si>
  <si>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</si>
  <si>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</si>
  <si>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</si>
  <si>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</si>
  <si>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</si>
  <si>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</si>
  <si>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</si>
  <si>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</si>
  <si>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</si>
  <si>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</si>
  <si>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</si>
  <si>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</si>
  <si>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</si>
  <si>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</si>
  <si>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</si>
  <si>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</si>
  <si>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</si>
  <si>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</si>
  <si>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</si>
  <si>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</si>
  <si>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</si>
  <si>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</si>
  <si>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</si>
  <si>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</si>
  <si>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</si>
  <si>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</si>
  <si>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</si>
  <si>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</si>
  <si>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2023_Q3*</t>
  </si>
  <si>
    <t>Appendix 3- Seasonally adjusted quarterly value added and Gross Domestic Product at constant 2013 prices by economic activity</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</si>
  <si>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</si>
  <si>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</si>
  <si>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</si>
  <si>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</si>
  <si>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</si>
  <si>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</si>
  <si>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</si>
  <si>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</si>
  <si>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</si>
  <si>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1: Gross Value Added by Activity at Current prices, GHc Million</t>
  </si>
  <si>
    <t>Trade; Repair Of Motor Vehicles</t>
  </si>
  <si>
    <t>other Personal Service  Activities</t>
  </si>
  <si>
    <t>Net Indirect Taxes</t>
  </si>
  <si>
    <t>Contribution to Growth of Gross Domestic Product (GDP) at 2013 Prices by Economic Activity</t>
  </si>
  <si>
    <t>Table 2 - Seasonal Adjusted Quarterly Gross Domestic Product at Constant 2006 Prices</t>
  </si>
  <si>
    <t>Quarterly GDP  (GHc Million)</t>
  </si>
  <si>
    <t>Quarter-on-quarter growth in GDP (%)</t>
  </si>
  <si>
    <t>Year-on-year growth in GDP (%)</t>
  </si>
  <si>
    <t>Total**</t>
  </si>
  <si>
    <t>** Total includes net indirect taxes</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</si>
  <si>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</si>
  <si>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</si>
  <si>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</si>
  <si>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</si>
  <si>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</si>
  <si>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</si>
  <si>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</si>
  <si>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</si>
  <si>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</si>
  <si>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</si>
  <si>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</si>
  <si>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</si>
  <si>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</si>
  <si>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</si>
  <si>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</si>
  <si>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</si>
  <si>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</si>
  <si>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</si>
  <si>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</si>
  <si>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</si>
  <si>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</si>
  <si>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</si>
  <si>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</si>
  <si>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</si>
  <si>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</si>
  <si>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</si>
  <si>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</si>
  <si>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</si>
  <si>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</si>
  <si>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</si>
  <si>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</si>
  <si>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</si>
  <si>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</si>
  <si>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</si>
  <si>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</si>
  <si>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</si>
  <si>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</si>
  <si>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</si>
  <si>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</si>
  <si>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</si>
  <si>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</si>
  <si>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</si>
  <si>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 xml:space="preserve">Fishing </t>
  </si>
  <si>
    <t>Accommodation &amp; Food Service Activities</t>
  </si>
  <si>
    <t>year_quarter</t>
  </si>
  <si>
    <t>Electricity</t>
  </si>
  <si>
    <t>Quarterly GDP Bulletin</t>
  </si>
  <si>
    <t>Accommodation and Food Service Activities</t>
  </si>
  <si>
    <r>
      <t>Total Value Added</t>
    </r>
    <r>
      <rPr>
        <b/>
        <sz val="11"/>
        <color indexed="8"/>
        <rFont val="Calibri"/>
        <family val="2"/>
      </rPr>
      <t xml:space="preserve"> (basic prices)</t>
    </r>
  </si>
  <si>
    <t>2023 Q4*</t>
  </si>
  <si>
    <t>2023 Q3*</t>
  </si>
  <si>
    <t>2023_Q4*</t>
  </si>
  <si>
    <t>2024_Q1**</t>
  </si>
  <si>
    <t>ow Informal GDP (purchaser prices)</t>
  </si>
  <si>
    <r>
      <t xml:space="preserve">Total GDP </t>
    </r>
    <r>
      <rPr>
        <b/>
        <sz val="11"/>
        <color indexed="8"/>
        <rFont val="Calibri"/>
        <family val="2"/>
      </rPr>
      <t xml:space="preserve"> (purchaser prices)</t>
    </r>
  </si>
  <si>
    <r>
      <t>Total Non-Oil GDP (</t>
    </r>
    <r>
      <rPr>
        <b/>
        <sz val="11"/>
        <color indexed="8"/>
        <rFont val="Calibri"/>
        <family val="2"/>
      </rPr>
      <t>purchaser prices)</t>
    </r>
  </si>
  <si>
    <t>Year Quarter</t>
  </si>
  <si>
    <t xml:space="preserve">% of GDP (basic prices) </t>
  </si>
  <si>
    <t>Year-Quarter</t>
  </si>
  <si>
    <t>Forestry and Logging</t>
  </si>
  <si>
    <t>Water and Sewerage</t>
  </si>
  <si>
    <t>Oil and Gas</t>
  </si>
  <si>
    <t>Transport and Storage</t>
  </si>
  <si>
    <t>Information and Communication</t>
  </si>
  <si>
    <t xml:space="preserve">Health and Social Work </t>
  </si>
  <si>
    <t>Informal Agriculture</t>
  </si>
  <si>
    <t>Informal Industry</t>
  </si>
  <si>
    <t>Informal Services</t>
  </si>
  <si>
    <t>Public Administration and Defence; Social Security</t>
  </si>
  <si>
    <t>Financial and Insurance Activities</t>
  </si>
  <si>
    <t>Professional, Administrative and Support Service Activities</t>
  </si>
  <si>
    <t>2024_Q1*</t>
  </si>
  <si>
    <t>2024 Q1*</t>
  </si>
  <si>
    <t>Service</t>
  </si>
  <si>
    <r>
      <t>Total GDP (purchaser prices</t>
    </r>
    <r>
      <rPr>
        <b/>
        <sz val="11"/>
        <color indexed="8"/>
        <rFont val="Calibri"/>
        <family val="2"/>
      </rPr>
      <t>)</t>
    </r>
  </si>
  <si>
    <t>ow Informal GDP (purchaser value)</t>
  </si>
  <si>
    <t>2024 Q2*</t>
  </si>
  <si>
    <t>2024 Q3*</t>
  </si>
  <si>
    <t>2022 Q1</t>
  </si>
  <si>
    <t>2022 Q2</t>
  </si>
  <si>
    <t>2022 Q3</t>
  </si>
  <si>
    <t>2022 Q4</t>
  </si>
  <si>
    <t>JUNE 2025 EDITION</t>
  </si>
  <si>
    <t>2024 Q4*</t>
  </si>
  <si>
    <t>2025 Q1**</t>
  </si>
  <si>
    <t>2024_Q2*</t>
  </si>
  <si>
    <t>2022_Q1</t>
  </si>
  <si>
    <t>2022_Q2</t>
  </si>
  <si>
    <t>2022_Q3</t>
  </si>
  <si>
    <t>2022_Q4</t>
  </si>
  <si>
    <t>2024_Q3*</t>
  </si>
  <si>
    <t>2024_Q4*</t>
  </si>
  <si>
    <t>2025_Q1**</t>
  </si>
  <si>
    <t xml:space="preserve"> 2022Q1 to 2024Q4 and provisional estimates for 2025Q1.</t>
  </si>
  <si>
    <t>First Quarter of 2025</t>
  </si>
  <si>
    <t>Second Quarter of 2025</t>
  </si>
  <si>
    <t>Third Quarter of 2025</t>
  </si>
  <si>
    <t>Fourth Quarter of 2025</t>
  </si>
  <si>
    <t>gold</t>
  </si>
  <si>
    <t>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</si>
</sst>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
    <numFmt numFmtId="279" formatCode="#,##0.0000000000000000"/>
    <numFmt numFmtId="280" formatCode="#,##0.0000000000000000000000"/>
    <numFmt numFmtId="281" formatCode="_(* #,##0.000_);_(* \(#,##0.000\);_(* &quot;-&quot;??_);_(@_)"/>
  </numFmts>
  <fonts count="278">
    <font>
      <sz val="11"/>
      <color theme="1"/>
      <name val="Calibri"/>
      <charset val="134"/>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sz val="20"/>
      <color theme="1"/>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sz val="8"/>
      <name val="Calibri"/>
      <family val="2"/>
      <scheme val="minor"/>
    </font>
    <font>
      <sz val="11"/>
      <color rgb="FF366092"/>
      <name val="Calibri"/>
      <family val="2"/>
    </font>
    <font>
      <b/>
      <sz val="10"/>
      <color rgb="FF000000"/>
      <name val="Calibri"/>
      <family val="2"/>
    </font>
    <font>
      <sz val="10"/>
      <color rgb="FF000000"/>
      <name val="Calibri"/>
      <family val="2"/>
    </font>
    <font>
      <sz val="10"/>
      <name val="Calibri"/>
      <family val="2"/>
    </font>
    <font>
      <sz val="10"/>
      <color rgb="FFFF0000"/>
      <name val="Calibri"/>
      <family val="2"/>
    </font>
    <font>
      <sz val="10"/>
      <color theme="1"/>
      <name val="Calibri"/>
      <family val="2"/>
    </font>
  </fonts>
  <fills count="191">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DAEEF3"/>
        <bgColor rgb="FF000000"/>
      </patternFill>
    </fill>
    <fill>
      <patternFill patternType="solid">
        <fgColor rgb="FFF2DCDB"/>
        <bgColor rgb="FF000000"/>
      </patternFill>
    </fill>
    <fill>
      <patternFill patternType="solid">
        <fgColor rgb="FFDCE6F1"/>
        <bgColor rgb="FF000000"/>
      </patternFill>
    </fill>
    <fill>
      <patternFill patternType="solid">
        <fgColor rgb="FFD8E4BC"/>
        <bgColor rgb="FF000000"/>
      </patternFill>
    </fill>
    <fill>
      <patternFill patternType="solid">
        <fgColor rgb="FFFCD5B4"/>
        <bgColor rgb="FF000000"/>
      </patternFill>
    </fill>
    <fill>
      <patternFill patternType="solid">
        <fgColor rgb="FFFFFF00"/>
        <bgColor rgb="FF000000"/>
      </patternFill>
    </fill>
  </fills>
  <borders count="127">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theme="1"/>
      </left>
      <right style="thin">
        <color theme="1"/>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auto="1"/>
      </left>
      <right/>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style="thin">
        <color auto="1"/>
      </left>
      <right style="thin">
        <color auto="1"/>
      </right>
      <top style="thin">
        <color auto="1"/>
      </top>
      <bottom style="thin">
        <color theme="1"/>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rgb="FF000000"/>
      </right>
      <top/>
      <bottom/>
      <diagonal/>
    </border>
    <border>
      <left style="thin">
        <color rgb="FF000000"/>
      </left>
      <right style="thin">
        <color indexed="64"/>
      </right>
      <top/>
      <bottom/>
      <diagonal/>
    </border>
  </borders>
  <cellStyleXfs count="52002">
    <xf numFmtId="0" fontId="0" fillId="0" borderId="0"/>
    <xf numFmtId="0" fontId="118" fillId="0" borderId="0"/>
    <xf numFmtId="0" fontId="118" fillId="17" borderId="0" applyNumberFormat="0" applyBorder="0" applyAlignment="0" applyProtection="0"/>
    <xf numFmtId="0" fontId="118" fillId="17" borderId="0" applyNumberFormat="0" applyBorder="0" applyAlignment="0" applyProtection="0"/>
    <xf numFmtId="0" fontId="62" fillId="22" borderId="0" applyNumberFormat="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8" borderId="0" applyNumberFormat="0" applyBorder="0" applyAlignment="0" applyProtection="0"/>
    <xf numFmtId="0" fontId="69" fillId="0" borderId="0"/>
    <xf numFmtId="0" fontId="118" fillId="4" borderId="0" applyNumberFormat="0" applyBorder="0" applyAlignment="0" applyProtection="0"/>
    <xf numFmtId="0" fontId="118" fillId="4" borderId="0" applyNumberFormat="0" applyBorder="0" applyAlignment="0" applyProtection="0"/>
    <xf numFmtId="0" fontId="118" fillId="26"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9" fontId="118" fillId="0" borderId="0" applyFont="0" applyFill="0" applyBorder="0" applyAlignment="0" applyProtection="0"/>
    <xf numFmtId="0" fontId="19" fillId="0" borderId="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2"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7" borderId="0" applyNumberFormat="0" applyBorder="0" applyAlignment="0" applyProtection="0"/>
    <xf numFmtId="0" fontId="118" fillId="4"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171" fontId="118" fillId="0" borderId="0" applyFont="0" applyFill="0" applyBorder="0" applyAlignment="0" applyProtection="0"/>
    <xf numFmtId="0" fontId="118" fillId="0" borderId="0"/>
    <xf numFmtId="0" fontId="118" fillId="24" borderId="0" applyNumberFormat="0" applyBorder="0" applyAlignment="0" applyProtection="0"/>
    <xf numFmtId="0" fontId="118" fillId="24" borderId="0" applyNumberFormat="0" applyBorder="0" applyAlignment="0" applyProtection="0"/>
    <xf numFmtId="0" fontId="66" fillId="30" borderId="57" applyNumberFormat="0" applyAlignment="0" applyProtection="0"/>
    <xf numFmtId="0" fontId="118" fillId="17" borderId="0" applyNumberFormat="0" applyBorder="0" applyAlignment="0" applyProtection="0"/>
    <xf numFmtId="0" fontId="118" fillId="17" borderId="0" applyNumberFormat="0" applyBorder="0" applyAlignment="0" applyProtection="0"/>
    <xf numFmtId="43" fontId="60" fillId="0" borderId="0" applyFont="0" applyFill="0" applyBorder="0" applyAlignment="0" applyProtection="0"/>
    <xf numFmtId="0" fontId="118" fillId="0" borderId="0"/>
    <xf numFmtId="0" fontId="118" fillId="15" borderId="0" applyNumberFormat="0" applyBorder="0" applyAlignment="0" applyProtection="0"/>
    <xf numFmtId="0" fontId="118" fillId="15"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4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118" fillId="1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71" fillId="0" borderId="0" applyNumberFormat="0" applyFill="0" applyBorder="0" applyProtection="0"/>
    <xf numFmtId="9" fontId="21" fillId="0" borderId="0" applyFont="0" applyFill="0" applyBorder="0" applyAlignment="0" applyProtection="0"/>
    <xf numFmtId="0" fontId="118" fillId="15" borderId="0" applyNumberFormat="0" applyBorder="0" applyAlignment="0" applyProtection="0"/>
    <xf numFmtId="0" fontId="118" fillId="0" borderId="0"/>
    <xf numFmtId="0" fontId="118" fillId="0" borderId="0"/>
    <xf numFmtId="0" fontId="118" fillId="24" borderId="0" applyNumberFormat="0" applyBorder="0" applyAlignment="0" applyProtection="0"/>
    <xf numFmtId="0" fontId="118" fillId="0" borderId="0"/>
    <xf numFmtId="0" fontId="67" fillId="0" borderId="0" applyNumberFormat="0" applyFill="0" applyBorder="0" applyAlignment="0" applyProtection="0"/>
    <xf numFmtId="0" fontId="67" fillId="0" borderId="0" applyNumberFormat="0" applyFill="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63" fillId="23" borderId="0" applyNumberFormat="0" applyBorder="0" applyAlignment="0" applyProtection="0"/>
    <xf numFmtId="0" fontId="65" fillId="0" borderId="0" applyNumberFormat="0" applyFill="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21" fillId="0" borderId="0"/>
    <xf numFmtId="0" fontId="118" fillId="7" borderId="0" applyNumberFormat="0" applyBorder="0" applyAlignment="0" applyProtection="0"/>
    <xf numFmtId="0" fontId="118" fillId="1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26" borderId="0" applyNumberFormat="0" applyBorder="0" applyAlignment="0" applyProtection="0"/>
    <xf numFmtId="49" fontId="74" fillId="0" borderId="0" applyFill="0" applyBorder="0" applyProtection="0">
      <alignment horizontal="left"/>
    </xf>
    <xf numFmtId="9" fontId="118" fillId="0" borderId="0" applyFont="0" applyFill="0" applyBorder="0" applyAlignment="0" applyProtection="0"/>
    <xf numFmtId="0" fontId="118" fillId="1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7" borderId="0" applyNumberFormat="0" applyBorder="0" applyAlignment="0" applyProtection="0"/>
    <xf numFmtId="165" fontId="75" fillId="0" borderId="0" applyFont="0" applyFill="0" applyBorder="0" applyAlignment="0" applyProtection="0"/>
    <xf numFmtId="0" fontId="118" fillId="12"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9" fontId="118" fillId="0" borderId="0" applyFont="0" applyFill="0" applyBorder="0" applyAlignment="0" applyProtection="0"/>
    <xf numFmtId="0" fontId="118" fillId="1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2"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43" fontId="59" fillId="0" borderId="0" applyFont="0" applyFill="0" applyBorder="0" applyAlignment="0" applyProtection="0"/>
    <xf numFmtId="176" fontId="79" fillId="0" borderId="0"/>
    <xf numFmtId="0" fontId="118" fillId="0" borderId="0"/>
    <xf numFmtId="0" fontId="118" fillId="17" borderId="0" applyNumberFormat="0" applyBorder="0" applyAlignment="0" applyProtection="0"/>
    <xf numFmtId="0" fontId="118" fillId="1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49" fontId="71" fillId="0" borderId="65" applyFill="0" applyProtection="0">
      <alignment horizontal="center"/>
    </xf>
    <xf numFmtId="0" fontId="118" fillId="15"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63" fillId="60" borderId="0" applyNumberFormat="0" applyBorder="0" applyAlignment="0" applyProtection="0"/>
    <xf numFmtId="0" fontId="19" fillId="0" borderId="0"/>
    <xf numFmtId="0" fontId="118" fillId="2" borderId="0" applyNumberFormat="0" applyBorder="0" applyAlignment="0" applyProtection="0"/>
    <xf numFmtId="0" fontId="118" fillId="37" borderId="60" applyNumberFormat="0" applyFont="0" applyAlignment="0" applyProtection="0"/>
    <xf numFmtId="0" fontId="19" fillId="0" borderId="0"/>
    <xf numFmtId="0" fontId="19" fillId="0" borderId="0"/>
    <xf numFmtId="0" fontId="118" fillId="0" borderId="0"/>
    <xf numFmtId="0" fontId="19" fillId="0" borderId="0"/>
    <xf numFmtId="0" fontId="19" fillId="0" borderId="0"/>
    <xf numFmtId="0" fontId="118" fillId="0" borderId="0"/>
    <xf numFmtId="0" fontId="19" fillId="0" borderId="0"/>
    <xf numFmtId="0" fontId="118" fillId="24" borderId="0" applyNumberFormat="0" applyBorder="0" applyAlignment="0" applyProtection="0"/>
    <xf numFmtId="0" fontId="118" fillId="24" borderId="0" applyNumberFormat="0" applyBorder="0" applyAlignment="0" applyProtection="0"/>
    <xf numFmtId="0" fontId="19" fillId="0" borderId="0"/>
    <xf numFmtId="0" fontId="118" fillId="2" borderId="0" applyNumberFormat="0" applyBorder="0" applyAlignment="0" applyProtection="0"/>
    <xf numFmtId="0" fontId="118" fillId="26" borderId="0" applyNumberFormat="0" applyBorder="0" applyAlignment="0" applyProtection="0"/>
    <xf numFmtId="9" fontId="24" fillId="0" borderId="0" applyFont="0" applyFill="0" applyBorder="0" applyAlignment="0" applyProtection="0"/>
    <xf numFmtId="0" fontId="19" fillId="0" borderId="0"/>
    <xf numFmtId="0" fontId="118" fillId="2" borderId="0" applyNumberFormat="0" applyBorder="0" applyAlignment="0" applyProtection="0"/>
    <xf numFmtId="0" fontId="118" fillId="24" borderId="0" applyNumberFormat="0" applyBorder="0" applyAlignment="0" applyProtection="0"/>
    <xf numFmtId="0" fontId="118" fillId="8" borderId="0" applyNumberFormat="0" applyBorder="0" applyAlignment="0" applyProtection="0"/>
    <xf numFmtId="0" fontId="118" fillId="26" borderId="0" applyNumberFormat="0" applyBorder="0" applyAlignment="0" applyProtection="0"/>
    <xf numFmtId="9" fontId="118" fillId="0" borderId="0" applyFont="0" applyFill="0" applyBorder="0" applyAlignment="0" applyProtection="0"/>
    <xf numFmtId="0" fontId="19" fillId="0" borderId="0"/>
    <xf numFmtId="0" fontId="118" fillId="2" borderId="0" applyNumberFormat="0" applyBorder="0" applyAlignment="0" applyProtection="0"/>
    <xf numFmtId="1" fontId="19" fillId="0" borderId="18" applyNumberFormat="0" applyFill="0" applyAlignment="0" applyProtection="0">
      <alignment horizontal="center" vertical="center"/>
    </xf>
    <xf numFmtId="9" fontId="56"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9" fontId="24"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18" fillId="37" borderId="60" applyNumberFormat="0" applyFont="0" applyAlignment="0" applyProtection="0"/>
    <xf numFmtId="0" fontId="19" fillId="0" borderId="0"/>
    <xf numFmtId="0" fontId="19" fillId="0" borderId="0"/>
    <xf numFmtId="0" fontId="118" fillId="15" borderId="0" applyNumberFormat="0" applyBorder="0" applyAlignment="0" applyProtection="0"/>
    <xf numFmtId="0" fontId="59" fillId="37" borderId="60" applyNumberFormat="0" applyFont="0" applyAlignment="0" applyProtection="0"/>
    <xf numFmtId="0" fontId="19" fillId="0" borderId="0"/>
    <xf numFmtId="0" fontId="19" fillId="0" borderId="0"/>
    <xf numFmtId="0" fontId="118" fillId="15" borderId="0" applyNumberFormat="0" applyBorder="0" applyAlignment="0" applyProtection="0"/>
    <xf numFmtId="0" fontId="19" fillId="0" borderId="0"/>
    <xf numFmtId="0" fontId="19" fillId="0" borderId="0"/>
    <xf numFmtId="0" fontId="118" fillId="15" borderId="0" applyNumberFormat="0" applyBorder="0" applyAlignment="0" applyProtection="0"/>
    <xf numFmtId="0" fontId="19" fillId="0" borderId="0"/>
    <xf numFmtId="0" fontId="19" fillId="0" borderId="0"/>
    <xf numFmtId="0" fontId="118" fillId="15" borderId="0" applyNumberFormat="0" applyBorder="0" applyAlignment="0" applyProtection="0"/>
    <xf numFmtId="0" fontId="19" fillId="0" borderId="0"/>
    <xf numFmtId="0" fontId="19" fillId="0" borderId="0"/>
    <xf numFmtId="0" fontId="118" fillId="15" borderId="0" applyNumberFormat="0" applyBorder="0" applyAlignment="0" applyProtection="0"/>
    <xf numFmtId="0" fontId="19" fillId="0" borderId="0"/>
    <xf numFmtId="0" fontId="19" fillId="0" borderId="0"/>
    <xf numFmtId="0" fontId="118" fillId="15" borderId="0" applyNumberFormat="0" applyBorder="0" applyAlignment="0" applyProtection="0"/>
    <xf numFmtId="0" fontId="118" fillId="15" borderId="0" applyNumberFormat="0" applyBorder="0" applyAlignment="0" applyProtection="0"/>
    <xf numFmtId="0" fontId="118" fillId="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80" fillId="0" borderId="0" applyNumberFormat="0" applyFill="0" applyBorder="0" applyAlignment="0" applyProtection="0"/>
    <xf numFmtId="0" fontId="118" fillId="2" borderId="0" applyNumberFormat="0" applyBorder="0" applyAlignment="0" applyProtection="0"/>
    <xf numFmtId="0" fontId="19" fillId="0" borderId="0">
      <protection locked="0"/>
    </xf>
    <xf numFmtId="0" fontId="118" fillId="15" borderId="0" applyNumberFormat="0" applyBorder="0" applyAlignment="0" applyProtection="0"/>
    <xf numFmtId="0" fontId="118" fillId="15" borderId="0" applyNumberFormat="0" applyBorder="0" applyAlignment="0" applyProtection="0"/>
    <xf numFmtId="0" fontId="118" fillId="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0" fontId="118" fillId="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0" fontId="118" fillId="17" borderId="0" applyNumberFormat="0" applyBorder="0" applyAlignment="0" applyProtection="0"/>
    <xf numFmtId="0" fontId="59" fillId="6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0" fontId="19" fillId="0" borderId="0"/>
    <xf numFmtId="170" fontId="72" fillId="0" borderId="0" applyFont="0" applyFill="0" applyBorder="0" applyAlignment="0" applyProtection="0"/>
    <xf numFmtId="0" fontId="118" fillId="26"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43" fontId="61" fillId="0" borderId="0" applyFont="0" applyFill="0" applyBorder="0" applyAlignment="0" applyProtection="0"/>
    <xf numFmtId="0" fontId="118" fillId="26"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165" fontId="19" fillId="0" borderId="0" applyFont="0" applyFill="0" applyBorder="0" applyAlignment="0" applyProtection="0"/>
    <xf numFmtId="0" fontId="118" fillId="26" borderId="0" applyNumberFormat="0" applyBorder="0" applyAlignment="0" applyProtection="0"/>
    <xf numFmtId="0" fontId="118" fillId="17"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4" borderId="0" applyNumberFormat="0" applyBorder="0" applyAlignment="0" applyProtection="0"/>
    <xf numFmtId="0" fontId="118" fillId="15" borderId="0" applyNumberFormat="0" applyBorder="0" applyAlignment="0" applyProtection="0"/>
    <xf numFmtId="0" fontId="118" fillId="4" borderId="0" applyNumberFormat="0" applyBorder="0" applyAlignment="0" applyProtection="0"/>
    <xf numFmtId="37" fontId="84" fillId="0" borderId="0"/>
    <xf numFmtId="0" fontId="118" fillId="15" borderId="0" applyNumberFormat="0" applyBorder="0" applyAlignment="0" applyProtection="0"/>
    <xf numFmtId="0" fontId="118" fillId="4" borderId="0" applyNumberFormat="0" applyBorder="0" applyAlignment="0" applyProtection="0"/>
    <xf numFmtId="0" fontId="118" fillId="15" borderId="0" applyNumberFormat="0" applyBorder="0" applyAlignment="0" applyProtection="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80" fillId="0" borderId="0" applyNumberFormat="0" applyFill="0" applyBorder="0" applyAlignment="0" applyProtection="0"/>
    <xf numFmtId="0" fontId="118" fillId="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59" fillId="20" borderId="0" applyNumberFormat="0" applyBorder="0" applyAlignment="0" applyProtection="0"/>
    <xf numFmtId="0" fontId="118" fillId="15"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15"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59" fillId="6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66"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59" fillId="33"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59" fillId="33"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7"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59" fillId="20" borderId="0" applyNumberFormat="0" applyBorder="0" applyAlignment="0" applyProtection="0"/>
    <xf numFmtId="0" fontId="118" fillId="15"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7" borderId="0" applyNumberFormat="0" applyBorder="0" applyAlignment="0" applyProtection="0"/>
    <xf numFmtId="0" fontId="63" fillId="67"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7"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7" borderId="0" applyNumberFormat="0" applyBorder="0" applyAlignment="0" applyProtection="0"/>
    <xf numFmtId="0" fontId="118" fillId="26" borderId="0" applyNumberFormat="0" applyBorder="0" applyAlignment="0" applyProtection="0"/>
    <xf numFmtId="9" fontId="19" fillId="0" borderId="0" applyFont="0" applyFill="0" applyBorder="0" applyAlignment="0" applyProtection="0"/>
    <xf numFmtId="0" fontId="118" fillId="17"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9" fillId="0" borderId="0"/>
    <xf numFmtId="9" fontId="83" fillId="0" borderId="0" applyFont="0" applyFill="0" applyBorder="0" applyAlignment="0" applyProtection="0"/>
    <xf numFmtId="0" fontId="118" fillId="17"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9" fontId="83" fillId="0" borderId="0" applyFont="0" applyFill="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26" borderId="0" applyNumberFormat="0" applyBorder="0" applyAlignment="0" applyProtection="0"/>
    <xf numFmtId="9" fontId="19" fillId="0" borderId="0" applyFont="0" applyFill="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2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2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59" fillId="37" borderId="60" applyNumberFormat="0" applyFont="0" applyAlignment="0" applyProtection="0"/>
    <xf numFmtId="0" fontId="118" fillId="15" borderId="0" applyNumberFormat="0" applyBorder="0" applyAlignment="0" applyProtection="0"/>
    <xf numFmtId="0" fontId="118" fillId="15" borderId="0" applyNumberFormat="0" applyBorder="0" applyAlignment="0" applyProtection="0"/>
    <xf numFmtId="0" fontId="118" fillId="21" borderId="0" applyNumberFormat="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59" fillId="37" borderId="60" applyNumberFormat="0" applyFont="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59" fillId="37" borderId="60" applyNumberFormat="0" applyFont="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0" borderId="0"/>
    <xf numFmtId="0" fontId="59" fillId="37" borderId="60" applyNumberFormat="0" applyFont="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59" fillId="37" borderId="60" applyNumberFormat="0" applyFont="0" applyAlignment="0" applyProtection="0"/>
    <xf numFmtId="0" fontId="118" fillId="15" borderId="0" applyNumberFormat="0" applyBorder="0" applyAlignment="0" applyProtection="0"/>
    <xf numFmtId="0" fontId="118" fillId="15" borderId="0" applyNumberFormat="0" applyBorder="0" applyAlignment="0" applyProtection="0"/>
    <xf numFmtId="181" fontId="19" fillId="0" borderId="0" applyFont="0" applyFill="0" applyBorder="0" applyAlignment="0" applyProtection="0"/>
    <xf numFmtId="0" fontId="59" fillId="23" borderId="0" applyNumberFormat="0" applyBorder="0" applyAlignment="0" applyProtection="0"/>
    <xf numFmtId="0" fontId="118" fillId="21" borderId="0" applyNumberFormat="0" applyBorder="0" applyAlignment="0" applyProtection="0"/>
    <xf numFmtId="43" fontId="118" fillId="0" borderId="0" applyFont="0" applyFill="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168" fontId="24" fillId="0" borderId="0" applyFill="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2"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10" fontId="81" fillId="71" borderId="14"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59" fillId="23" borderId="0" applyNumberFormat="0" applyBorder="0" applyAlignment="0" applyProtection="0"/>
    <xf numFmtId="0" fontId="118" fillId="2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56" fillId="0" borderId="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2" borderId="0" applyNumberFormat="0" applyBorder="0" applyAlignment="0" applyProtection="0"/>
    <xf numFmtId="0" fontId="118" fillId="7"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59" fillId="58"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59" fillId="58"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1" borderId="0" applyNumberFormat="0" applyBorder="0" applyAlignment="0" applyProtection="0"/>
    <xf numFmtId="0" fontId="118" fillId="24"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118" fillId="1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2"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2" borderId="0" applyNumberFormat="0" applyBorder="0" applyAlignment="0" applyProtection="0"/>
    <xf numFmtId="0" fontId="118" fillId="21" borderId="0" applyNumberFormat="0" applyBorder="0" applyAlignment="0" applyProtection="0"/>
    <xf numFmtId="0" fontId="118" fillId="6" borderId="0" applyNumberFormat="0" applyBorder="0" applyAlignment="0" applyProtection="0"/>
    <xf numFmtId="0" fontId="118" fillId="15" borderId="0" applyNumberFormat="0" applyBorder="0" applyAlignment="0" applyProtection="0"/>
    <xf numFmtId="0" fontId="77" fillId="59" borderId="0" applyNumberFormat="0" applyBorder="0" applyAlignment="0" applyProtection="0"/>
    <xf numFmtId="0" fontId="59" fillId="37" borderId="60" applyNumberFormat="0" applyFont="0" applyAlignment="0" applyProtection="0"/>
    <xf numFmtId="0" fontId="118" fillId="15" borderId="0" applyNumberFormat="0" applyBorder="0" applyAlignment="0" applyProtection="0"/>
    <xf numFmtId="0" fontId="118" fillId="24"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4"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4"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173" fontId="72" fillId="0" borderId="0"/>
    <xf numFmtId="0" fontId="118" fillId="24" borderId="0" applyNumberFormat="0" applyBorder="0" applyAlignment="0" applyProtection="0"/>
    <xf numFmtId="0" fontId="118" fillId="24" borderId="0" applyNumberFormat="0" applyBorder="0" applyAlignment="0" applyProtection="0"/>
    <xf numFmtId="43" fontId="19" fillId="0" borderId="0" applyFont="0" applyFill="0" applyBorder="0" applyAlignment="0" applyProtection="0"/>
    <xf numFmtId="0" fontId="88" fillId="0" borderId="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59" fillId="74" borderId="0" applyNumberFormat="0" applyBorder="0" applyAlignment="0" applyProtection="0"/>
    <xf numFmtId="0" fontId="118" fillId="12"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118" fillId="0" borderId="0"/>
    <xf numFmtId="0" fontId="118" fillId="17" borderId="0" applyNumberFormat="0" applyBorder="0" applyAlignment="0" applyProtection="0"/>
    <xf numFmtId="0" fontId="118" fillId="17" borderId="0" applyNumberFormat="0" applyBorder="0" applyAlignment="0" applyProtection="0"/>
    <xf numFmtId="0" fontId="118" fillId="0" borderId="0"/>
    <xf numFmtId="0" fontId="118" fillId="0" borderId="0"/>
    <xf numFmtId="0" fontId="118" fillId="24" borderId="0" applyNumberFormat="0" applyBorder="0" applyAlignment="0" applyProtection="0"/>
    <xf numFmtId="0" fontId="118" fillId="24"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118" fillId="0" borderId="0"/>
    <xf numFmtId="0" fontId="118" fillId="17" borderId="0" applyNumberFormat="0" applyBorder="0" applyAlignment="0" applyProtection="0"/>
    <xf numFmtId="0" fontId="118" fillId="17" borderId="0" applyNumberFormat="0" applyBorder="0" applyAlignment="0" applyProtection="0"/>
    <xf numFmtId="0" fontId="118" fillId="0" borderId="0"/>
    <xf numFmtId="0" fontId="118" fillId="0" borderId="0"/>
    <xf numFmtId="0" fontId="118" fillId="0" borderId="0"/>
    <xf numFmtId="0" fontId="118" fillId="24"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protection locked="0"/>
    </xf>
    <xf numFmtId="0" fontId="118" fillId="17" borderId="0" applyNumberFormat="0" applyBorder="0" applyAlignment="0" applyProtection="0"/>
    <xf numFmtId="0" fontId="118" fillId="17" borderId="0" applyNumberFormat="0" applyBorder="0" applyAlignment="0" applyProtection="0"/>
    <xf numFmtId="0" fontId="65" fillId="0" borderId="0" applyNumberFormat="0" applyFill="0" applyBorder="0" applyAlignment="0" applyProtection="0"/>
    <xf numFmtId="0" fontId="118" fillId="0" borderId="0"/>
    <xf numFmtId="0" fontId="118" fillId="0" borderId="0"/>
    <xf numFmtId="0" fontId="118" fillId="24" borderId="0" applyNumberFormat="0" applyBorder="0" applyAlignment="0" applyProtection="0"/>
    <xf numFmtId="0" fontId="118" fillId="0" borderId="0"/>
    <xf numFmtId="0" fontId="118" fillId="17" borderId="0" applyNumberFormat="0" applyBorder="0" applyAlignment="0" applyProtection="0"/>
    <xf numFmtId="0" fontId="118" fillId="17" borderId="0" applyNumberFormat="0" applyBorder="0" applyAlignment="0" applyProtection="0"/>
    <xf numFmtId="0" fontId="118" fillId="0" borderId="0"/>
    <xf numFmtId="0" fontId="59" fillId="52" borderId="0" applyNumberFormat="0" applyBorder="0" applyAlignment="0" applyProtection="0"/>
    <xf numFmtId="0" fontId="118" fillId="0" borderId="0"/>
    <xf numFmtId="0" fontId="118" fillId="17" borderId="0" applyNumberFormat="0" applyBorder="0" applyAlignment="0" applyProtection="0"/>
    <xf numFmtId="0" fontId="118" fillId="17" borderId="0" applyNumberFormat="0" applyBorder="0" applyAlignment="0" applyProtection="0"/>
    <xf numFmtId="0" fontId="118" fillId="0" borderId="0"/>
    <xf numFmtId="0" fontId="118" fillId="7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59" fillId="74"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9" fillId="0" borderId="0"/>
    <xf numFmtId="0" fontId="118" fillId="5" borderId="0" applyNumberFormat="0" applyBorder="0" applyAlignment="0" applyProtection="0"/>
    <xf numFmtId="0" fontId="118" fillId="24" borderId="0" applyNumberFormat="0" applyBorder="0" applyAlignment="0" applyProtection="0"/>
    <xf numFmtId="0" fontId="118" fillId="5" borderId="0" applyNumberFormat="0" applyBorder="0" applyAlignment="0" applyProtection="0"/>
    <xf numFmtId="0" fontId="118" fillId="24"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4" borderId="0" applyNumberFormat="0" applyBorder="0" applyAlignment="0" applyProtection="0"/>
    <xf numFmtId="0" fontId="118" fillId="17"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17" borderId="0" applyNumberFormat="0" applyBorder="0" applyAlignment="0" applyProtection="0"/>
    <xf numFmtId="0" fontId="118" fillId="7" borderId="0" applyNumberFormat="0" applyBorder="0" applyAlignment="0" applyProtection="0"/>
    <xf numFmtId="0" fontId="63" fillId="6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24" borderId="0" applyNumberFormat="0" applyBorder="0" applyAlignment="0" applyProtection="0"/>
    <xf numFmtId="0" fontId="63" fillId="6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62" fillId="46"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9" fillId="0" borderId="0"/>
    <xf numFmtId="43" fontId="118" fillId="0" borderId="0" applyFont="0" applyFill="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43" fontId="19" fillId="0" borderId="0" applyFont="0" applyFill="0" applyBorder="0" applyAlignment="0" applyProtection="0"/>
    <xf numFmtId="0" fontId="60" fillId="0" borderId="0"/>
    <xf numFmtId="0" fontId="118" fillId="24" borderId="0" applyNumberFormat="0" applyBorder="0" applyAlignment="0" applyProtection="0"/>
    <xf numFmtId="0" fontId="118" fillId="24" borderId="0" applyNumberFormat="0" applyBorder="0" applyAlignment="0" applyProtection="0"/>
    <xf numFmtId="43" fontId="59" fillId="0" borderId="0" applyFont="0" applyFill="0" applyBorder="0" applyAlignment="0" applyProtection="0"/>
    <xf numFmtId="167" fontId="72" fillId="0" borderId="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5"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17"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6"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0" fontId="63" fillId="54" borderId="0" applyNumberFormat="0" applyBorder="0" applyAlignment="0" applyProtection="0"/>
    <xf numFmtId="0" fontId="118" fillId="24" borderId="0" applyNumberFormat="0" applyBorder="0" applyAlignment="0" applyProtection="0"/>
    <xf numFmtId="0" fontId="63" fillId="25" borderId="0" applyNumberFormat="0" applyBorder="0" applyAlignment="0" applyProtection="0"/>
    <xf numFmtId="0" fontId="118" fillId="2" borderId="0" applyNumberFormat="0" applyBorder="0" applyAlignment="0" applyProtection="0"/>
    <xf numFmtId="0" fontId="19" fillId="0" borderId="0"/>
    <xf numFmtId="0" fontId="62" fillId="56"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165" fontId="81" fillId="0" borderId="0" applyFont="0" applyFill="0" applyBorder="0" applyAlignment="0" applyProtection="0"/>
    <xf numFmtId="0" fontId="118" fillId="2" borderId="0" applyNumberFormat="0" applyBorder="0" applyAlignment="0" applyProtection="0"/>
    <xf numFmtId="0" fontId="118" fillId="0" borderId="0"/>
    <xf numFmtId="0" fontId="118" fillId="0" borderId="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59" fillId="59"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63" fillId="7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43" fontId="118" fillId="0" borderId="0" applyFont="0" applyFill="0" applyBorder="0" applyAlignment="0" applyProtection="0"/>
    <xf numFmtId="0" fontId="118" fillId="2" borderId="0" applyNumberFormat="0" applyBorder="0" applyAlignment="0" applyProtection="0"/>
    <xf numFmtId="0" fontId="118" fillId="2" borderId="0" applyNumberFormat="0" applyBorder="0" applyAlignment="0" applyProtection="0"/>
    <xf numFmtId="0" fontId="63" fillId="7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62" fillId="57" borderId="0" applyNumberFormat="0" applyBorder="0" applyAlignment="0" applyProtection="0"/>
    <xf numFmtId="43" fontId="83" fillId="0" borderId="0" applyFont="0" applyFill="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8"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68" fillId="0" borderId="58" applyNumberFormat="0" applyFill="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4"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118" fillId="17"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60" fillId="0" borderId="0"/>
    <xf numFmtId="0" fontId="118" fillId="17"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19" fillId="0" borderId="0"/>
    <xf numFmtId="0" fontId="118" fillId="17" borderId="0" applyNumberFormat="0" applyBorder="0" applyAlignment="0" applyProtection="0"/>
    <xf numFmtId="0" fontId="118" fillId="6" borderId="0" applyNumberFormat="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0" fontId="19" fillId="0" borderId="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59" fillId="32" borderId="0" applyNumberFormat="0" applyBorder="0" applyAlignment="0" applyProtection="0"/>
    <xf numFmtId="0" fontId="118" fillId="76"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2"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5"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176" fontId="19" fillId="0" borderId="0" applyFont="0" applyFill="0" applyBorder="0" applyAlignment="0" applyProtection="0"/>
    <xf numFmtId="0" fontId="118" fillId="17" borderId="0" applyNumberFormat="0" applyBorder="0" applyAlignment="0" applyProtection="0"/>
    <xf numFmtId="0" fontId="118" fillId="17" borderId="0" applyNumberFormat="0" applyBorder="0" applyAlignment="0" applyProtection="0"/>
    <xf numFmtId="175" fontId="19" fillId="0" borderId="0" applyFont="0" applyFill="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4" borderId="0" applyNumberFormat="0" applyBorder="0" applyAlignment="0" applyProtection="0"/>
    <xf numFmtId="0" fontId="118" fillId="17"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17" borderId="0" applyNumberFormat="0" applyBorder="0" applyAlignment="0" applyProtection="0"/>
    <xf numFmtId="0" fontId="19" fillId="0" borderId="0"/>
    <xf numFmtId="0" fontId="118" fillId="6"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17" borderId="0" applyNumberFormat="0" applyBorder="0" applyAlignment="0" applyProtection="0"/>
    <xf numFmtId="0" fontId="19" fillId="0" borderId="0"/>
    <xf numFmtId="0" fontId="118" fillId="17" borderId="0" applyNumberFormat="0" applyBorder="0" applyAlignment="0" applyProtection="0"/>
    <xf numFmtId="0" fontId="19" fillId="0" borderId="0"/>
    <xf numFmtId="0" fontId="118" fillId="17" borderId="0" applyNumberFormat="0" applyBorder="0" applyAlignment="0" applyProtection="0"/>
    <xf numFmtId="0" fontId="19" fillId="0" borderId="0"/>
    <xf numFmtId="0" fontId="69" fillId="0" borderId="0"/>
    <xf numFmtId="0" fontId="118" fillId="0" borderId="0"/>
    <xf numFmtId="0" fontId="118" fillId="12" borderId="0" applyNumberFormat="0" applyBorder="0" applyAlignment="0" applyProtection="0"/>
    <xf numFmtId="0" fontId="118" fillId="0" borderId="0"/>
    <xf numFmtId="0" fontId="118" fillId="0" borderId="0"/>
    <xf numFmtId="1" fontId="91" fillId="0" borderId="18" applyNumberFormat="0" applyFill="0" applyAlignment="0" applyProtection="0">
      <alignment horizontal="left"/>
    </xf>
    <xf numFmtId="0" fontId="63" fillId="77"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9" fillId="0" borderId="0">
      <protection locked="0"/>
    </xf>
    <xf numFmtId="0" fontId="118" fillId="0" borderId="0"/>
    <xf numFmtId="0" fontId="118" fillId="12" borderId="0" applyNumberFormat="0" applyBorder="0" applyAlignment="0" applyProtection="0"/>
    <xf numFmtId="0" fontId="118" fillId="0" borderId="0"/>
    <xf numFmtId="0" fontId="118" fillId="0" borderId="0"/>
    <xf numFmtId="178" fontId="19" fillId="0" borderId="0"/>
    <xf numFmtId="0" fontId="118" fillId="0" borderId="0"/>
    <xf numFmtId="0" fontId="118" fillId="12" borderId="0" applyNumberFormat="0" applyBorder="0" applyAlignment="0" applyProtection="0"/>
    <xf numFmtId="0" fontId="118" fillId="0" borderId="0"/>
    <xf numFmtId="0" fontId="118" fillId="0" borderId="0"/>
    <xf numFmtId="0" fontId="118" fillId="0" borderId="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43" fontId="83" fillId="0" borderId="0" applyFont="0" applyFill="0" applyBorder="0" applyAlignment="0" applyProtection="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43" fontId="59" fillId="0" borderId="0" applyFont="0" applyFill="0" applyBorder="0" applyAlignment="0" applyProtection="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59" fillId="39" borderId="0" applyNumberFormat="0" applyBorder="0" applyAlignment="0" applyProtection="0"/>
    <xf numFmtId="43" fontId="59" fillId="0" borderId="0" applyFont="0" applyFill="0" applyBorder="0" applyAlignment="0" applyProtection="0"/>
    <xf numFmtId="0" fontId="118" fillId="55" borderId="0" applyNumberFormat="0" applyBorder="0" applyAlignment="0" applyProtection="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21"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12" borderId="0" applyNumberFormat="0" applyBorder="0" applyAlignment="0" applyProtection="0"/>
    <xf numFmtId="0" fontId="59" fillId="62" borderId="0" applyNumberFormat="0" applyBorder="0" applyAlignment="0" applyProtection="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1" fontId="74" fillId="0" borderId="71" applyNumberFormat="0" applyFill="0" applyProtection="0">
      <alignment horizontal="left" vertical="center"/>
    </xf>
    <xf numFmtId="0" fontId="19"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83"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60"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12" borderId="0" applyNumberFormat="0" applyBorder="0" applyAlignment="0" applyProtection="0"/>
    <xf numFmtId="0" fontId="118" fillId="5"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9" fillId="0" borderId="0">
      <protection locked="0"/>
    </xf>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43" fontId="59"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118" fillId="0" borderId="0"/>
    <xf numFmtId="0" fontId="118" fillId="0" borderId="0"/>
    <xf numFmtId="0" fontId="118" fillId="0" borderId="0"/>
    <xf numFmtId="0" fontId="118" fillId="0" borderId="0"/>
    <xf numFmtId="0" fontId="118" fillId="12" borderId="0" applyNumberFormat="0" applyBorder="0" applyAlignment="0" applyProtection="0"/>
    <xf numFmtId="0" fontId="118" fillId="12" borderId="0" applyNumberFormat="0" applyBorder="0" applyAlignment="0" applyProtection="0"/>
    <xf numFmtId="0" fontId="60" fillId="0" borderId="0"/>
    <xf numFmtId="0" fontId="118" fillId="0" borderId="0"/>
    <xf numFmtId="0" fontId="118" fillId="0" borderId="0"/>
    <xf numFmtId="0" fontId="118" fillId="0" borderId="0"/>
    <xf numFmtId="0" fontId="118" fillId="12"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94" fillId="0" borderId="72" applyNumberFormat="0" applyFill="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59" fillId="82" borderId="0" applyNumberFormat="0" applyBorder="0" applyAlignment="0" applyProtection="0"/>
    <xf numFmtId="0" fontId="59" fillId="83" borderId="0" applyNumberFormat="0" applyBorder="0" applyAlignment="0" applyProtection="0"/>
    <xf numFmtId="0" fontId="118" fillId="80"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9" fillId="0" borderId="0"/>
    <xf numFmtId="0" fontId="118" fillId="4" borderId="0" applyNumberFormat="0" applyBorder="0" applyAlignment="0" applyProtection="0"/>
    <xf numFmtId="0" fontId="118" fillId="4" borderId="0" applyNumberFormat="0" applyBorder="0" applyAlignment="0" applyProtection="0"/>
    <xf numFmtId="0" fontId="59" fillId="82"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63" fillId="62"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19" fillId="0" borderId="0">
      <protection locked="0"/>
    </xf>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59" fillId="28"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8"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8"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8"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94" fillId="0" borderId="72" applyNumberFormat="0" applyFill="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9" fillId="0" borderId="0"/>
    <xf numFmtId="0" fontId="118" fillId="4" borderId="0" applyNumberFormat="0" applyBorder="0" applyAlignment="0" applyProtection="0"/>
    <xf numFmtId="0" fontId="118" fillId="4" borderId="0" applyNumberFormat="0" applyBorder="0" applyAlignment="0" applyProtection="0"/>
    <xf numFmtId="0" fontId="118" fillId="26" borderId="0" applyNumberFormat="0" applyBorder="0" applyAlignment="0" applyProtection="0"/>
    <xf numFmtId="9" fontId="19" fillId="0" borderId="0" applyFont="0" applyFill="0" applyBorder="0" applyAlignment="0" applyProtection="0"/>
    <xf numFmtId="0" fontId="118" fillId="4"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118" fillId="0" borderId="0"/>
    <xf numFmtId="0" fontId="118" fillId="4" borderId="0" applyNumberFormat="0" applyBorder="0" applyAlignment="0" applyProtection="0"/>
    <xf numFmtId="0" fontId="118" fillId="4" borderId="0" applyNumberFormat="0" applyBorder="0" applyAlignment="0" applyProtection="0"/>
    <xf numFmtId="0" fontId="21" fillId="0" borderId="0"/>
    <xf numFmtId="0" fontId="118" fillId="4" borderId="0" applyNumberFormat="0" applyBorder="0" applyAlignment="0" applyProtection="0"/>
    <xf numFmtId="0" fontId="118" fillId="4" borderId="0" applyNumberFormat="0" applyBorder="0" applyAlignment="0" applyProtection="0"/>
    <xf numFmtId="0" fontId="118" fillId="8" borderId="0" applyNumberFormat="0" applyBorder="0" applyAlignment="0" applyProtection="0"/>
    <xf numFmtId="0" fontId="19" fillId="0" borderId="0">
      <protection locked="0"/>
    </xf>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9" fontId="21" fillId="0" borderId="0" applyFont="0" applyFill="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63" fillId="84"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183" fontId="19" fillId="0" borderId="0" applyFont="0" applyFill="0" applyBorder="0" applyAlignment="0" applyProtection="0"/>
    <xf numFmtId="0" fontId="59" fillId="69" borderId="0" applyNumberFormat="0" applyBorder="0" applyAlignment="0" applyProtection="0"/>
    <xf numFmtId="0" fontId="118" fillId="7" borderId="0" applyNumberFormat="0" applyBorder="0" applyAlignment="0" applyProtection="0"/>
    <xf numFmtId="0" fontId="118" fillId="5" borderId="0" applyNumberFormat="0" applyBorder="0" applyAlignment="0" applyProtection="0"/>
    <xf numFmtId="0" fontId="118" fillId="0" borderId="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59" fillId="69" borderId="0" applyNumberFormat="0" applyBorder="0" applyAlignment="0" applyProtection="0"/>
    <xf numFmtId="165" fontId="57" fillId="0" borderId="0">
      <alignment vertical="top"/>
      <protection locked="0"/>
    </xf>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66" fillId="61" borderId="57" applyNumberFormat="0" applyAlignment="0" applyProtection="0"/>
    <xf numFmtId="0" fontId="118" fillId="0" borderId="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66" fillId="61" borderId="57" applyNumberFormat="0" applyAlignment="0" applyProtection="0"/>
    <xf numFmtId="0" fontId="118" fillId="5" borderId="0" applyNumberFormat="0" applyBorder="0" applyAlignment="0" applyProtection="0"/>
    <xf numFmtId="0" fontId="118" fillId="5" borderId="0" applyNumberFormat="0" applyBorder="0" applyAlignment="0" applyProtection="0"/>
    <xf numFmtId="0" fontId="96" fillId="35" borderId="61" applyNumberFormat="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21" borderId="0" applyNumberFormat="0" applyBorder="0" applyAlignment="0" applyProtection="0"/>
    <xf numFmtId="38" fontId="81" fillId="6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59" fillId="27" borderId="0" applyNumberFormat="0" applyBorder="0" applyAlignment="0" applyProtection="0"/>
    <xf numFmtId="171" fontId="118" fillId="0" borderId="0" applyFont="0" applyFill="0" applyBorder="0" applyAlignment="0" applyProtection="0"/>
    <xf numFmtId="0" fontId="118" fillId="0" borderId="0"/>
    <xf numFmtId="0" fontId="118" fillId="0" borderId="0"/>
    <xf numFmtId="0" fontId="118" fillId="21" borderId="0" applyNumberFormat="0" applyBorder="0" applyAlignment="0" applyProtection="0"/>
    <xf numFmtId="0" fontId="19" fillId="0" borderId="0">
      <protection locked="0"/>
    </xf>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59" fillId="27" borderId="0" applyNumberFormat="0" applyBorder="0" applyAlignment="0" applyProtection="0"/>
    <xf numFmtId="43" fontId="19" fillId="0" borderId="0" applyFont="0" applyFill="0" applyBorder="0" applyAlignment="0" applyProtection="0"/>
    <xf numFmtId="0" fontId="118" fillId="0" borderId="0"/>
    <xf numFmtId="0" fontId="118" fillId="0" borderId="0"/>
    <xf numFmtId="0" fontId="118" fillId="21" borderId="0" applyNumberFormat="0" applyBorder="0" applyAlignment="0" applyProtection="0"/>
    <xf numFmtId="0" fontId="118" fillId="21" borderId="0" applyNumberFormat="0" applyBorder="0" applyAlignment="0" applyProtection="0"/>
    <xf numFmtId="0" fontId="19" fillId="0" borderId="0">
      <protection locked="0"/>
    </xf>
    <xf numFmtId="0" fontId="19" fillId="0" borderId="0">
      <protection locked="0"/>
    </xf>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97" fillId="0" borderId="65" applyNumberFormat="0" applyFill="0" applyProtection="0">
      <alignment horizontal="left" vertical="top" wrapText="1"/>
    </xf>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98" fillId="0" borderId="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72" fillId="0" borderId="0"/>
    <xf numFmtId="0" fontId="72" fillId="0" borderId="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0" borderId="0"/>
    <xf numFmtId="0" fontId="118" fillId="0" borderId="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43" fontId="19" fillId="0" borderId="0" applyFont="0" applyFill="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0" borderId="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43" fontId="19" fillId="0" borderId="0">
      <alignment vertical="top"/>
      <protection locked="0"/>
    </xf>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165" fontId="118" fillId="0" borderId="0" applyFont="0" applyFill="0" applyBorder="0" applyAlignment="0" applyProtection="0"/>
    <xf numFmtId="0" fontId="118" fillId="6" borderId="0" applyNumberFormat="0" applyBorder="0" applyAlignment="0" applyProtection="0"/>
    <xf numFmtId="0" fontId="118" fillId="6" borderId="0" applyNumberFormat="0" applyBorder="0" applyAlignment="0" applyProtection="0"/>
    <xf numFmtId="165" fontId="118" fillId="0" borderId="0" applyFont="0" applyFill="0" applyBorder="0" applyAlignment="0" applyProtection="0"/>
    <xf numFmtId="0" fontId="118" fillId="6" borderId="0" applyNumberFormat="0" applyBorder="0" applyAlignment="0" applyProtection="0"/>
    <xf numFmtId="0" fontId="19" fillId="0" borderId="0"/>
    <xf numFmtId="0" fontId="118" fillId="6" borderId="0" applyNumberFormat="0" applyBorder="0" applyAlignment="0" applyProtection="0"/>
    <xf numFmtId="0" fontId="118" fillId="6" borderId="0" applyNumberFormat="0" applyBorder="0" applyAlignment="0" applyProtection="0"/>
    <xf numFmtId="165" fontId="118" fillId="0" borderId="0" applyFont="0" applyFill="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63" fillId="8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59" fillId="33" borderId="0" applyNumberFormat="0" applyBorder="0" applyAlignment="0" applyProtection="0"/>
    <xf numFmtId="0" fontId="19" fillId="0" borderId="0">
      <protection locked="0"/>
    </xf>
    <xf numFmtId="0" fontId="118" fillId="7"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63" fillId="88" borderId="0" applyNumberFormat="0" applyBorder="0" applyAlignment="0" applyProtection="0"/>
    <xf numFmtId="0" fontId="59" fillId="32" borderId="0" applyNumberFormat="0" applyBorder="0" applyAlignment="0" applyProtection="0"/>
    <xf numFmtId="0" fontId="63" fillId="88"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59" fillId="33"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59" fillId="71" borderId="67" applyNumberFormat="0" applyFont="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43" fontId="59" fillId="0" borderId="0" applyFont="0" applyFill="0" applyBorder="0" applyAlignment="0" applyProtection="0"/>
    <xf numFmtId="0" fontId="118" fillId="26" borderId="0" applyNumberFormat="0" applyBorder="0" applyAlignment="0" applyProtection="0"/>
    <xf numFmtId="0" fontId="118" fillId="26" borderId="0" applyNumberFormat="0" applyBorder="0" applyAlignment="0" applyProtection="0"/>
    <xf numFmtId="43" fontId="19" fillId="0" borderId="0" applyFont="0" applyFill="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7" borderId="0" applyNumberFormat="0" applyBorder="0" applyAlignment="0" applyProtection="0"/>
    <xf numFmtId="0" fontId="118" fillId="26"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63" fillId="85"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59" fillId="69" borderId="0" applyNumberFormat="0" applyBorder="0" applyAlignment="0" applyProtection="0"/>
    <xf numFmtId="40" fontId="101" fillId="0" borderId="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59" fillId="65"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43" fontId="60" fillId="0" borderId="0" applyFont="0" applyFill="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59" fillId="69"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18" fillId="8" borderId="0" applyNumberFormat="0" applyBorder="0" applyAlignment="0" applyProtection="0"/>
    <xf numFmtId="0" fontId="118" fillId="8"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43" fontId="118" fillId="0" borderId="0" applyFont="0" applyFill="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3" fontId="19" fillId="0" borderId="0" applyFill="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0" borderId="0"/>
    <xf numFmtId="0" fontId="118" fillId="8" borderId="0" applyNumberFormat="0" applyBorder="0" applyAlignment="0" applyProtection="0"/>
    <xf numFmtId="0" fontId="118" fillId="8" borderId="0" applyNumberFormat="0" applyBorder="0" applyAlignment="0" applyProtection="0"/>
    <xf numFmtId="0" fontId="118" fillId="0" borderId="0"/>
    <xf numFmtId="0" fontId="118" fillId="8" borderId="0" applyNumberFormat="0" applyBorder="0" applyAlignment="0" applyProtection="0"/>
    <xf numFmtId="0" fontId="118" fillId="8" borderId="0" applyNumberFormat="0" applyBorder="0" applyAlignment="0" applyProtection="0"/>
    <xf numFmtId="43" fontId="60" fillId="0" borderId="0" applyFont="0" applyFill="0" applyBorder="0" applyAlignment="0" applyProtection="0"/>
    <xf numFmtId="0" fontId="118" fillId="8" borderId="0" applyNumberFormat="0" applyBorder="0" applyAlignment="0" applyProtection="0"/>
    <xf numFmtId="0" fontId="118" fillId="8" borderId="0" applyNumberFormat="0" applyBorder="0" applyAlignment="0" applyProtection="0"/>
    <xf numFmtId="40" fontId="56" fillId="0" borderId="0" applyFont="0" applyFill="0" applyBorder="0" applyAlignment="0" applyProtection="0"/>
    <xf numFmtId="0" fontId="19" fillId="0" borderId="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170" fontId="95" fillId="0" borderId="9">
      <alignment horizontal="right"/>
    </xf>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59" fillId="81"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59" fillId="89" borderId="0" applyNumberFormat="0" applyBorder="0" applyAlignment="0" applyProtection="0"/>
    <xf numFmtId="0" fontId="118" fillId="0" borderId="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59" fillId="81"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04" fillId="29" borderId="0">
      <alignment vertical="top"/>
      <protection locked="0"/>
    </xf>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0" borderId="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0" fontId="118" fillId="7" borderId="0" applyNumberFormat="0" applyBorder="0" applyAlignment="0" applyProtection="0"/>
    <xf numFmtId="43" fontId="118" fillId="0" borderId="0" applyFont="0" applyFill="0" applyBorder="0" applyAlignment="0" applyProtection="0"/>
    <xf numFmtId="0" fontId="63" fillId="90" borderId="0" applyNumberFormat="0" applyBorder="0" applyAlignment="0" applyProtection="0"/>
    <xf numFmtId="43" fontId="70" fillId="0" borderId="0" applyFont="0" applyFill="0" applyBorder="0" applyAlignment="0" applyProtection="0"/>
    <xf numFmtId="0" fontId="63" fillId="90" borderId="0" applyNumberFormat="0" applyBorder="0" applyAlignment="0" applyProtection="0"/>
    <xf numFmtId="43" fontId="57" fillId="0" borderId="0">
      <alignment vertical="top"/>
      <protection locked="0"/>
    </xf>
    <xf numFmtId="0" fontId="62" fillId="91"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2" fillId="34" borderId="0" applyNumberFormat="0" applyBorder="0" applyAlignment="0" applyProtection="0"/>
    <xf numFmtId="0" fontId="76" fillId="74" borderId="0" applyNumberFormat="0" applyBorder="0" applyAlignment="0" applyProtection="0"/>
    <xf numFmtId="0" fontId="63" fillId="28" borderId="0" applyNumberFormat="0" applyBorder="0" applyAlignment="0" applyProtection="0"/>
    <xf numFmtId="0" fontId="63" fillId="23" borderId="0" applyNumberFormat="0" applyBorder="0" applyAlignment="0" applyProtection="0"/>
    <xf numFmtId="0" fontId="62" fillId="92" borderId="0" applyNumberFormat="0" applyBorder="0" applyAlignment="0" applyProtection="0"/>
    <xf numFmtId="0" fontId="63" fillId="73" borderId="0" applyNumberFormat="0" applyBorder="0" applyAlignment="0" applyProtection="0"/>
    <xf numFmtId="165" fontId="19" fillId="0" borderId="0" applyFont="0" applyFill="0" applyBorder="0" applyAlignment="0" applyProtection="0"/>
    <xf numFmtId="43" fontId="118" fillId="0" borderId="0" applyFont="0" applyFill="0" applyBorder="0" applyAlignment="0" applyProtection="0"/>
    <xf numFmtId="0" fontId="63" fillId="85" borderId="0" applyNumberFormat="0" applyBorder="0" applyAlignment="0" applyProtection="0"/>
    <xf numFmtId="0" fontId="63" fillId="73" borderId="0" applyNumberFormat="0" applyBorder="0" applyAlignment="0" applyProtection="0"/>
    <xf numFmtId="0" fontId="62" fillId="68" borderId="0" applyNumberFormat="0" applyBorder="0" applyAlignment="0" applyProtection="0"/>
    <xf numFmtId="0" fontId="63" fillId="25" borderId="0" applyNumberFormat="0" applyBorder="0" applyAlignment="0" applyProtection="0"/>
    <xf numFmtId="0" fontId="63" fillId="79" borderId="0" applyNumberFormat="0" applyBorder="0" applyAlignment="0" applyProtection="0"/>
    <xf numFmtId="0" fontId="63" fillId="25" borderId="0" applyNumberFormat="0" applyBorder="0" applyAlignment="0" applyProtection="0"/>
    <xf numFmtId="0" fontId="62" fillId="70" borderId="0" applyNumberFormat="0" applyBorder="0" applyAlignment="0" applyProtection="0"/>
    <xf numFmtId="0" fontId="62" fillId="93" borderId="0" applyNumberFormat="0" applyBorder="0" applyAlignment="0" applyProtection="0"/>
    <xf numFmtId="0" fontId="63" fillId="50" borderId="0" applyNumberFormat="0" applyBorder="0" applyAlignment="0" applyProtection="0"/>
    <xf numFmtId="0" fontId="63" fillId="54" borderId="0" applyNumberFormat="0" applyBorder="0" applyAlignment="0" applyProtection="0"/>
    <xf numFmtId="0" fontId="62" fillId="48"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2" fillId="53" borderId="0" applyNumberFormat="0" applyBorder="0" applyAlignment="0" applyProtection="0"/>
    <xf numFmtId="0" fontId="63" fillId="25" borderId="0" applyNumberFormat="0" applyBorder="0" applyAlignment="0" applyProtection="0"/>
    <xf numFmtId="0" fontId="63" fillId="79" borderId="0" applyNumberFormat="0" applyBorder="0" applyAlignment="0" applyProtection="0"/>
    <xf numFmtId="0" fontId="19" fillId="0" borderId="0"/>
    <xf numFmtId="0" fontId="76" fillId="52" borderId="0" applyNumberFormat="0" applyBorder="0" applyAlignment="0" applyProtection="0"/>
    <xf numFmtId="0" fontId="76" fillId="74" borderId="0" applyNumberFormat="0" applyBorder="0" applyAlignment="0" applyProtection="0"/>
    <xf numFmtId="0" fontId="105" fillId="29" borderId="0" applyNumberFormat="0" applyBorder="0" applyAlignment="0" applyProtection="0"/>
    <xf numFmtId="0" fontId="92" fillId="86" borderId="70" applyNumberFormat="0" applyAlignment="0" applyProtection="0"/>
    <xf numFmtId="0" fontId="92" fillId="78" borderId="70" applyNumberFormat="0" applyAlignment="0" applyProtection="0"/>
    <xf numFmtId="0" fontId="92" fillId="86" borderId="70" applyNumberFormat="0" applyAlignment="0" applyProtection="0"/>
    <xf numFmtId="0" fontId="85" fillId="19" borderId="56" applyNumberFormat="0" applyAlignment="0" applyProtection="0"/>
    <xf numFmtId="43" fontId="118" fillId="0" borderId="0" applyFont="0" applyFill="0" applyBorder="0" applyAlignment="0" applyProtection="0"/>
    <xf numFmtId="0" fontId="106" fillId="94" borderId="0" applyNumberFormat="0" applyBorder="0" applyAlignment="0" applyProtection="0"/>
    <xf numFmtId="43" fontId="118" fillId="0" borderId="0" applyFont="0" applyFill="0" applyBorder="0" applyAlignment="0" applyProtection="0"/>
    <xf numFmtId="175" fontId="72" fillId="0" borderId="0" applyFont="0" applyFill="0" applyBorder="0" applyAlignment="0" applyProtection="0"/>
    <xf numFmtId="43" fontId="59" fillId="0" borderId="0">
      <alignment vertical="top"/>
      <protection locked="0"/>
    </xf>
    <xf numFmtId="4" fontId="86" fillId="0" borderId="0" applyFont="0" applyFill="0" applyBorder="0" applyAlignment="0" applyProtection="0"/>
    <xf numFmtId="165" fontId="59" fillId="0" borderId="0">
      <alignment vertical="top"/>
      <protection locked="0"/>
    </xf>
    <xf numFmtId="43" fontId="61" fillId="0" borderId="0" applyFont="0" applyFill="0" applyBorder="0" applyAlignment="0" applyProtection="0"/>
    <xf numFmtId="43" fontId="118" fillId="0" borderId="0" applyFont="0" applyFill="0" applyBorder="0" applyAlignment="0" applyProtection="0"/>
    <xf numFmtId="0" fontId="102" fillId="45" borderId="0" applyNumberFormat="0" applyBorder="0" applyAlignment="0" applyProtection="0"/>
    <xf numFmtId="43" fontId="118" fillId="0" borderId="0" applyFont="0" applyFill="0" applyBorder="0" applyAlignment="0" applyProtection="0"/>
    <xf numFmtId="43" fontId="61" fillId="0" borderId="0" applyFont="0" applyFill="0" applyBorder="0" applyAlignment="0" applyProtection="0"/>
    <xf numFmtId="165" fontId="72"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59" fillId="0" borderId="0" applyFont="0" applyFill="0" applyBorder="0" applyAlignment="0" applyProtection="0"/>
    <xf numFmtId="165" fontId="19" fillId="0" borderId="0" applyFont="0" applyFill="0" applyBorder="0" applyAlignment="0" applyProtection="0"/>
    <xf numFmtId="43" fontId="118" fillId="0" borderId="0" applyFont="0" applyFill="0" applyBorder="0" applyAlignment="0" applyProtection="0"/>
    <xf numFmtId="43" fontId="5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5" fontId="19" fillId="0" borderId="0" applyFont="0" applyFill="0" applyBorder="0" applyAlignment="0" applyProtection="0"/>
    <xf numFmtId="43" fontId="1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18" fillId="0" borderId="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9" fillId="0" borderId="0" applyFont="0" applyFill="0" applyBorder="0" applyAlignment="0" applyProtection="0"/>
    <xf numFmtId="43" fontId="60" fillId="0" borderId="0" applyFont="0" applyFill="0" applyBorder="0" applyAlignment="0" applyProtection="0"/>
    <xf numFmtId="175" fontId="72"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19" fillId="0" borderId="0" applyFont="0" applyFill="0" applyBorder="0" applyAlignment="0" applyProtection="0"/>
    <xf numFmtId="174" fontId="56" fillId="0" borderId="0">
      <alignment vertical="top"/>
      <protection locked="0"/>
    </xf>
    <xf numFmtId="40" fontId="56" fillId="0" borderId="0" applyFont="0" applyFill="0" applyBorder="0" applyAlignment="0" applyProtection="0"/>
    <xf numFmtId="174" fontId="56" fillId="0" borderId="0">
      <alignment vertical="top"/>
      <protection locked="0"/>
    </xf>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5" fontId="118" fillId="0" borderId="0" applyFont="0" applyFill="0" applyBorder="0" applyAlignment="0" applyProtection="0"/>
    <xf numFmtId="0" fontId="58" fillId="0" borderId="0"/>
    <xf numFmtId="40" fontId="56" fillId="0" borderId="0" applyFont="0" applyFill="0" applyBorder="0" applyAlignment="0" applyProtection="0"/>
    <xf numFmtId="0" fontId="118" fillId="0" borderId="0"/>
    <xf numFmtId="175" fontId="72" fillId="0" borderId="0" applyFont="0" applyFill="0" applyBorder="0" applyAlignment="0" applyProtection="0"/>
    <xf numFmtId="43" fontId="61" fillId="0" borderId="0" applyFont="0" applyFill="0" applyBorder="0" applyAlignment="0" applyProtection="0"/>
    <xf numFmtId="0" fontId="21" fillId="0" borderId="0"/>
    <xf numFmtId="43" fontId="19" fillId="0" borderId="0" applyFont="0" applyFill="0" applyBorder="0" applyAlignment="0" applyProtection="0"/>
    <xf numFmtId="165" fontId="58" fillId="0" borderId="0" applyFont="0" applyFill="0" applyBorder="0" applyAlignment="0" applyProtection="0"/>
    <xf numFmtId="0" fontId="19" fillId="0" borderId="0">
      <protection locked="0"/>
    </xf>
    <xf numFmtId="165" fontId="118" fillId="0" borderId="0" applyFont="0" applyFill="0" applyBorder="0" applyAlignment="0" applyProtection="0"/>
    <xf numFmtId="0" fontId="72" fillId="0" borderId="0"/>
    <xf numFmtId="43" fontId="19" fillId="0" borderId="0" applyFont="0" applyFill="0" applyBorder="0" applyAlignment="0" applyProtection="0"/>
    <xf numFmtId="0" fontId="59" fillId="37" borderId="60" applyNumberFormat="0" applyFont="0" applyAlignment="0" applyProtection="0"/>
    <xf numFmtId="0" fontId="59" fillId="37" borderId="60" applyNumberFormat="0" applyFont="0" applyAlignment="0" applyProtection="0"/>
    <xf numFmtId="0" fontId="19" fillId="0" borderId="0"/>
    <xf numFmtId="4" fontId="86" fillId="0" borderId="0" applyFont="0" applyFill="0" applyBorder="0" applyAlignment="0" applyProtection="0"/>
    <xf numFmtId="165" fontId="118" fillId="0" borderId="0" applyFont="0" applyFill="0" applyBorder="0" applyAlignment="0" applyProtection="0"/>
    <xf numFmtId="172" fontId="58" fillId="0" borderId="0"/>
    <xf numFmtId="165" fontId="118" fillId="0" borderId="0" applyFont="0" applyFill="0" applyBorder="0" applyAlignment="0" applyProtection="0"/>
    <xf numFmtId="0" fontId="19" fillId="0" borderId="0"/>
    <xf numFmtId="0" fontId="19" fillId="0" borderId="0"/>
    <xf numFmtId="165" fontId="58" fillId="0" borderId="0" applyFont="0" applyFill="0" applyBorder="0" applyAlignment="0" applyProtection="0"/>
    <xf numFmtId="170" fontId="72" fillId="0" borderId="0" applyFont="0" applyFill="0" applyBorder="0" applyAlignment="0" applyProtection="0"/>
    <xf numFmtId="180" fontId="72" fillId="0" borderId="0" applyFont="0" applyFill="0" applyBorder="0" applyAlignment="0" applyProtection="0"/>
    <xf numFmtId="40" fontId="56" fillId="0" borderId="0" applyFont="0" applyFill="0" applyBorder="0" applyAlignment="0" applyProtection="0"/>
    <xf numFmtId="43" fontId="19" fillId="0" borderId="0" applyFont="0" applyFill="0" applyBorder="0" applyAlignment="0" applyProtection="0"/>
    <xf numFmtId="170" fontId="72" fillId="0" borderId="0" applyFont="0" applyFill="0" applyBorder="0" applyAlignment="0" applyProtection="0"/>
    <xf numFmtId="40" fontId="56"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5" fontId="57" fillId="0" borderId="0">
      <alignment vertical="top"/>
      <protection locked="0"/>
    </xf>
    <xf numFmtId="182" fontId="19" fillId="0" borderId="0" applyFont="0" applyFill="0" applyBorder="0" applyAlignment="0" applyProtection="0"/>
    <xf numFmtId="43" fontId="19" fillId="0" borderId="0" applyFont="0" applyFill="0" applyBorder="0" applyAlignment="0" applyProtection="0"/>
    <xf numFmtId="165" fontId="19" fillId="0" borderId="0">
      <alignment vertical="top"/>
      <protection locked="0"/>
    </xf>
    <xf numFmtId="175" fontId="19" fillId="0" borderId="0" applyFont="0" applyFill="0" applyBorder="0" applyAlignment="0" applyProtection="0"/>
    <xf numFmtId="43" fontId="19" fillId="0" borderId="0" applyFont="0" applyFill="0" applyBorder="0" applyAlignment="0" applyProtection="0"/>
    <xf numFmtId="43" fontId="60" fillId="0" borderId="0" applyFont="0" applyFill="0" applyBorder="0" applyAlignment="0" applyProtection="0"/>
    <xf numFmtId="43" fontId="19" fillId="0" borderId="0" applyFont="0" applyFill="0" applyBorder="0" applyAlignment="0" applyProtection="0"/>
    <xf numFmtId="165" fontId="58" fillId="0" borderId="0" applyFont="0" applyFill="0" applyBorder="0" applyAlignment="0" applyProtection="0"/>
    <xf numFmtId="40" fontId="56" fillId="0" borderId="0" applyFont="0" applyFill="0" applyBorder="0" applyAlignment="0" applyProtection="0"/>
    <xf numFmtId="0" fontId="60" fillId="0" borderId="0"/>
    <xf numFmtId="43" fontId="60" fillId="0" borderId="0" applyFont="0" applyFill="0" applyBorder="0" applyAlignment="0" applyProtection="0"/>
    <xf numFmtId="173" fontId="72" fillId="0" borderId="0"/>
    <xf numFmtId="40" fontId="56" fillId="0" borderId="0" applyFont="0" applyFill="0" applyBorder="0" applyAlignment="0" applyProtection="0"/>
    <xf numFmtId="182" fontId="19" fillId="0" borderId="0" applyFont="0" applyFill="0" applyBorder="0" applyAlignment="0" applyProtection="0"/>
    <xf numFmtId="172" fontId="58" fillId="0" borderId="0"/>
    <xf numFmtId="43" fontId="118" fillId="0" borderId="0" applyFont="0" applyFill="0" applyBorder="0" applyAlignment="0" applyProtection="0"/>
    <xf numFmtId="43" fontId="118" fillId="0" borderId="0" applyFont="0" applyFill="0" applyBorder="0" applyAlignment="0" applyProtection="0"/>
    <xf numFmtId="0" fontId="19" fillId="0" borderId="0"/>
    <xf numFmtId="43" fontId="60" fillId="0" borderId="0" applyFont="0" applyFill="0" applyBorder="0" applyAlignment="0" applyProtection="0"/>
    <xf numFmtId="43" fontId="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165" fontId="19" fillId="0" borderId="0" applyFont="0" applyFill="0" applyBorder="0" applyAlignment="0" applyProtection="0"/>
    <xf numFmtId="43" fontId="60" fillId="0" borderId="0" applyFont="0" applyFill="0" applyBorder="0" applyAlignment="0" applyProtection="0"/>
    <xf numFmtId="0" fontId="118" fillId="0" borderId="0"/>
    <xf numFmtId="40" fontId="56" fillId="0" borderId="0" applyFont="0" applyFill="0" applyBorder="0" applyAlignment="0" applyProtection="0"/>
    <xf numFmtId="40" fontId="56" fillId="0" borderId="0" applyFont="0" applyFill="0" applyBorder="0" applyAlignment="0" applyProtection="0"/>
    <xf numFmtId="182" fontId="19" fillId="0" borderId="0" applyFont="0" applyFill="0" applyBorder="0" applyAlignment="0" applyProtection="0"/>
    <xf numFmtId="43" fontId="6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3" fillId="0" borderId="0" applyFont="0" applyFill="0" applyBorder="0" applyAlignment="0" applyProtection="0"/>
    <xf numFmtId="43" fontId="60" fillId="0" borderId="0" applyFont="0" applyFill="0" applyBorder="0" applyAlignment="0" applyProtection="0"/>
    <xf numFmtId="0" fontId="69" fillId="0" borderId="0"/>
    <xf numFmtId="43" fontId="118" fillId="0" borderId="0" applyFont="0" applyFill="0" applyBorder="0" applyAlignment="0" applyProtection="0"/>
    <xf numFmtId="165" fontId="19" fillId="0" borderId="0" applyFont="0" applyFill="0" applyBorder="0" applyAlignment="0" applyProtection="0"/>
    <xf numFmtId="43" fontId="61" fillId="0" borderId="0" applyFont="0" applyFill="0" applyBorder="0" applyAlignment="0" applyProtection="0"/>
    <xf numFmtId="43" fontId="118" fillId="0" borderId="0" applyFont="0" applyFill="0" applyBorder="0" applyAlignment="0" applyProtection="0"/>
    <xf numFmtId="165" fontId="118" fillId="0" borderId="0" applyFont="0" applyFill="0" applyBorder="0" applyAlignment="0" applyProtection="0"/>
    <xf numFmtId="165" fontId="58" fillId="0" borderId="0" applyFont="0" applyFill="0" applyBorder="0" applyAlignment="0" applyProtection="0"/>
    <xf numFmtId="43" fontId="59" fillId="0" borderId="0" applyFont="0" applyFill="0" applyBorder="0" applyAlignment="0" applyProtection="0"/>
    <xf numFmtId="171" fontId="118" fillId="0" borderId="0" applyFont="0" applyFill="0" applyBorder="0" applyAlignment="0" applyProtection="0"/>
    <xf numFmtId="43" fontId="60" fillId="0" borderId="0" applyFont="0" applyFill="0" applyBorder="0" applyAlignment="0" applyProtection="0"/>
    <xf numFmtId="0" fontId="60" fillId="0" borderId="0"/>
    <xf numFmtId="43" fontId="118" fillId="0" borderId="0" applyFont="0" applyFill="0" applyBorder="0" applyAlignment="0" applyProtection="0"/>
    <xf numFmtId="0" fontId="60" fillId="0" borderId="0"/>
    <xf numFmtId="43" fontId="118" fillId="0" borderId="0" applyFont="0" applyFill="0" applyBorder="0" applyAlignment="0" applyProtection="0"/>
    <xf numFmtId="43" fontId="60" fillId="0" borderId="0" applyFont="0" applyFill="0" applyBorder="0" applyAlignment="0" applyProtection="0"/>
    <xf numFmtId="43" fontId="19" fillId="0" borderId="0" applyFont="0" applyFill="0" applyBorder="0" applyAlignment="0" applyProtection="0"/>
    <xf numFmtId="0" fontId="118" fillId="0" borderId="0"/>
    <xf numFmtId="43" fontId="19" fillId="0" borderId="0" applyFont="0" applyFill="0" applyBorder="0" applyAlignment="0" applyProtection="0"/>
    <xf numFmtId="43" fontId="83" fillId="0" borderId="0" applyFont="0" applyFill="0" applyBorder="0" applyAlignment="0" applyProtection="0"/>
    <xf numFmtId="40" fontId="56" fillId="0" borderId="0" applyFont="0" applyFill="0" applyBorder="0" applyAlignment="0" applyProtection="0"/>
    <xf numFmtId="43" fontId="118" fillId="0" borderId="0" applyFont="0" applyFill="0" applyBorder="0" applyAlignment="0" applyProtection="0"/>
    <xf numFmtId="165" fontId="19" fillId="0" borderId="0" applyFont="0" applyFill="0" applyBorder="0" applyAlignment="0" applyProtection="0"/>
    <xf numFmtId="43" fontId="118" fillId="0" borderId="0" applyFont="0" applyFill="0" applyBorder="0" applyAlignment="0" applyProtection="0"/>
    <xf numFmtId="165" fontId="19" fillId="0" borderId="0" applyFont="0" applyFill="0" applyBorder="0" applyAlignment="0" applyProtection="0"/>
    <xf numFmtId="43" fontId="8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0" fontId="118" fillId="0" borderId="0"/>
    <xf numFmtId="182" fontId="118" fillId="0" borderId="0" applyFont="0" applyFill="0" applyBorder="0" applyAlignment="0" applyProtection="0"/>
    <xf numFmtId="184" fontId="72" fillId="0" borderId="0"/>
    <xf numFmtId="43" fontId="118" fillId="0" borderId="0" applyFont="0" applyFill="0" applyBorder="0" applyAlignment="0" applyProtection="0"/>
    <xf numFmtId="0" fontId="88" fillId="0" borderId="0"/>
    <xf numFmtId="43" fontId="118"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43" fontId="118"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0" fontId="24"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2" fontId="24" fillId="0" borderId="0" applyFill="0" applyBorder="0" applyAlignment="0" applyProtection="0"/>
    <xf numFmtId="0" fontId="77" fillId="31" borderId="0" applyNumberFormat="0" applyBorder="0" applyAlignment="0" applyProtection="0"/>
    <xf numFmtId="0" fontId="77" fillId="31" borderId="0" applyNumberFormat="0" applyBorder="0" applyAlignment="0" applyProtection="0"/>
    <xf numFmtId="0" fontId="109" fillId="41" borderId="0" applyNumberFormat="0" applyBorder="0" applyAlignment="0" applyProtection="0"/>
    <xf numFmtId="0" fontId="110" fillId="41" borderId="0">
      <alignment vertical="top"/>
      <protection locked="0"/>
    </xf>
    <xf numFmtId="0" fontId="82" fillId="0" borderId="69" applyNumberFormat="0" applyAlignment="0" applyProtection="0">
      <alignment horizontal="left" vertical="center"/>
    </xf>
    <xf numFmtId="0" fontId="82" fillId="0" borderId="12">
      <alignment horizontal="left" vertical="center"/>
    </xf>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118" fillId="0" borderId="0"/>
    <xf numFmtId="0" fontId="118" fillId="0" borderId="0"/>
    <xf numFmtId="0" fontId="118" fillId="0" borderId="0"/>
    <xf numFmtId="0" fontId="118" fillId="0" borderId="0"/>
    <xf numFmtId="0" fontId="64" fillId="0" borderId="0" applyNumberFormat="0" applyFill="0" applyBorder="0" applyAlignment="0" applyProtection="0"/>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64" fillId="0" borderId="0" applyNumberFormat="0" applyFill="0" applyBorder="0" applyAlignment="0" applyProtection="0"/>
    <xf numFmtId="0" fontId="118" fillId="0" borderId="0"/>
    <xf numFmtId="0" fontId="118" fillId="0" borderId="0"/>
    <xf numFmtId="0" fontId="64" fillId="0" borderId="0" applyNumberFormat="0" applyFill="0" applyBorder="0" applyAlignment="0" applyProtection="0"/>
    <xf numFmtId="0" fontId="64" fillId="0" borderId="0" applyNumberFormat="0" applyFill="0" applyBorder="0" applyAlignment="0" applyProtection="0"/>
    <xf numFmtId="0" fontId="100" fillId="82" borderId="57" applyNumberFormat="0" applyAlignment="0" applyProtection="0"/>
    <xf numFmtId="0" fontId="118" fillId="0" borderId="0"/>
    <xf numFmtId="0" fontId="118" fillId="0" borderId="0"/>
    <xf numFmtId="0" fontId="64" fillId="0" borderId="0" applyNumberFormat="0" applyFill="0" applyBorder="0" applyAlignment="0" applyProtection="0"/>
    <xf numFmtId="0" fontId="64" fillId="0" borderId="0" applyNumberFormat="0" applyFill="0" applyBorder="0" applyAlignment="0" applyProtection="0"/>
    <xf numFmtId="0" fontId="100" fillId="82" borderId="57" applyNumberFormat="0" applyAlignment="0" applyProtection="0"/>
    <xf numFmtId="0" fontId="118" fillId="0" borderId="0"/>
    <xf numFmtId="0" fontId="118" fillId="0" borderId="0"/>
    <xf numFmtId="0" fontId="94" fillId="0" borderId="7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1" fillId="42" borderId="61" applyNumberFormat="0" applyAlignment="0" applyProtection="0"/>
    <xf numFmtId="0" fontId="118" fillId="0" borderId="0"/>
    <xf numFmtId="0" fontId="118" fillId="0" borderId="0"/>
    <xf numFmtId="0" fontId="64" fillId="0" borderId="0" applyNumberFormat="0" applyFill="0" applyBorder="0" applyAlignment="0" applyProtection="0"/>
    <xf numFmtId="0" fontId="64" fillId="0" borderId="0" applyNumberFormat="0" applyFill="0" applyBorder="0" applyAlignment="0" applyProtection="0"/>
    <xf numFmtId="0" fontId="111" fillId="42" borderId="61" applyNumberFormat="0" applyAlignment="0" applyProtection="0"/>
    <xf numFmtId="0" fontId="118" fillId="0" borderId="0"/>
    <xf numFmtId="0" fontId="118" fillId="0" borderId="0"/>
    <xf numFmtId="0" fontId="80" fillId="0" borderId="7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1" fillId="42" borderId="61" applyNumberFormat="0" applyAlignment="0" applyProtection="0"/>
    <xf numFmtId="0" fontId="118" fillId="0" borderId="0"/>
    <xf numFmtId="0" fontId="118" fillId="0" borderId="0"/>
    <xf numFmtId="0" fontId="80" fillId="0" borderId="7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8" fillId="0" borderId="0"/>
    <xf numFmtId="0" fontId="118" fillId="0" borderId="0"/>
    <xf numFmtId="0" fontId="19" fillId="0" borderId="0"/>
    <xf numFmtId="0" fontId="64" fillId="0" borderId="0" applyNumberFormat="0" applyFill="0" applyBorder="0" applyAlignment="0" applyProtection="0"/>
    <xf numFmtId="0" fontId="64" fillId="0" borderId="0" applyNumberFormat="0" applyFill="0" applyBorder="0" applyAlignment="0" applyProtection="0"/>
    <xf numFmtId="0" fontId="118" fillId="0" borderId="0"/>
    <xf numFmtId="0" fontId="118" fillId="0" borderId="0"/>
    <xf numFmtId="0" fontId="94" fillId="0" borderId="7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9" fillId="0" borderId="0"/>
    <xf numFmtId="0" fontId="67" fillId="0" borderId="0" applyNumberFormat="0" applyFill="0" applyBorder="0" applyAlignment="0" applyProtection="0"/>
    <xf numFmtId="0" fontId="67" fillId="0" borderId="0" applyNumberFormat="0" applyFill="0" applyBorder="0" applyAlignment="0" applyProtection="0"/>
    <xf numFmtId="0" fontId="118" fillId="0" borderId="0"/>
    <xf numFmtId="0" fontId="67" fillId="0" borderId="0" applyNumberFormat="0" applyFill="0" applyBorder="0" applyAlignment="0" applyProtection="0"/>
    <xf numFmtId="0" fontId="67" fillId="0" borderId="0" applyNumberFormat="0" applyFill="0" applyBorder="0" applyAlignment="0" applyProtection="0"/>
    <xf numFmtId="0" fontId="112" fillId="0" borderId="74" applyNumberFormat="0" applyFill="0" applyAlignment="0" applyProtection="0"/>
    <xf numFmtId="0" fontId="112" fillId="0" borderId="74" applyNumberFormat="0" applyFill="0" applyAlignment="0" applyProtection="0"/>
    <xf numFmtId="0" fontId="19" fillId="0" borderId="0">
      <protection locked="0"/>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12" fillId="0" borderId="74" applyNumberFormat="0" applyFill="0" applyAlignment="0" applyProtection="0"/>
    <xf numFmtId="0" fontId="112" fillId="0" borderId="7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9" fillId="0" borderId="0"/>
    <xf numFmtId="0" fontId="118" fillId="0" borderId="0"/>
    <xf numFmtId="0" fontId="67" fillId="0" borderId="0" applyNumberFormat="0" applyFill="0" applyBorder="0" applyAlignment="0" applyProtection="0"/>
    <xf numFmtId="0" fontId="21" fillId="0" borderId="0"/>
    <xf numFmtId="0" fontId="118" fillId="0" borderId="0"/>
    <xf numFmtId="0" fontId="67" fillId="0" borderId="0" applyNumberFormat="0" applyFill="0" applyBorder="0" applyAlignment="0" applyProtection="0"/>
    <xf numFmtId="0" fontId="113" fillId="0" borderId="0" applyNumberFormat="0" applyFill="0" applyBorder="0" applyAlignment="0" applyProtection="0">
      <alignment vertical="top"/>
      <protection locked="0"/>
    </xf>
    <xf numFmtId="0" fontId="100" fillId="83" borderId="57" applyNumberFormat="0" applyAlignment="0" applyProtection="0"/>
    <xf numFmtId="177" fontId="24" fillId="0" borderId="18" applyFont="0" applyFill="0" applyBorder="0" applyAlignment="0" applyProtection="0">
      <alignment horizontal="center"/>
    </xf>
    <xf numFmtId="0" fontId="68" fillId="0" borderId="58" applyNumberFormat="0" applyFill="0" applyAlignment="0" applyProtection="0"/>
    <xf numFmtId="0" fontId="99" fillId="0" borderId="62" applyNumberFormat="0" applyFill="0" applyAlignment="0" applyProtection="0"/>
    <xf numFmtId="0" fontId="106" fillId="94" borderId="0" applyNumberFormat="0" applyBorder="0" applyAlignment="0" applyProtection="0"/>
    <xf numFmtId="0" fontId="106" fillId="95" borderId="0" applyNumberFormat="0" applyBorder="0" applyAlignment="0" applyProtection="0"/>
    <xf numFmtId="0" fontId="19" fillId="0" borderId="0"/>
    <xf numFmtId="0" fontId="19" fillId="0" borderId="0"/>
    <xf numFmtId="0" fontId="83" fillId="0" borderId="0"/>
    <xf numFmtId="0" fontId="73" fillId="0" borderId="0"/>
    <xf numFmtId="0" fontId="118" fillId="0" borderId="0"/>
    <xf numFmtId="0" fontId="118" fillId="0" borderId="0"/>
    <xf numFmtId="0" fontId="118" fillId="0" borderId="0"/>
    <xf numFmtId="0" fontId="118" fillId="0" borderId="0"/>
    <xf numFmtId="0" fontId="19" fillId="0" borderId="0">
      <protection locked="0"/>
    </xf>
    <xf numFmtId="0" fontId="72" fillId="0" borderId="0">
      <protection locked="0"/>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83" fillId="0" borderId="0"/>
    <xf numFmtId="0" fontId="19" fillId="0" borderId="0"/>
    <xf numFmtId="0" fontId="118" fillId="0" borderId="0"/>
    <xf numFmtId="0" fontId="118" fillId="0" borderId="0"/>
    <xf numFmtId="0" fontId="118" fillId="0" borderId="0"/>
    <xf numFmtId="0" fontId="19" fillId="0" borderId="0">
      <protection locked="0"/>
    </xf>
    <xf numFmtId="0" fontId="118" fillId="0" borderId="0"/>
    <xf numFmtId="0" fontId="118" fillId="0" borderId="0"/>
    <xf numFmtId="0" fontId="60" fillId="0" borderId="0"/>
    <xf numFmtId="0" fontId="118" fillId="0" borderId="0"/>
    <xf numFmtId="0" fontId="118" fillId="0" borderId="0"/>
    <xf numFmtId="0" fontId="19" fillId="0" borderId="0"/>
    <xf numFmtId="0" fontId="118" fillId="0" borderId="0"/>
    <xf numFmtId="0" fontId="118" fillId="0" borderId="0"/>
    <xf numFmtId="0" fontId="118" fillId="0" borderId="0"/>
    <xf numFmtId="0" fontId="60"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9" fillId="0" borderId="0"/>
    <xf numFmtId="0" fontId="69" fillId="0" borderId="0"/>
    <xf numFmtId="0" fontId="118" fillId="0" borderId="0"/>
    <xf numFmtId="0" fontId="118" fillId="0" borderId="0"/>
    <xf numFmtId="0" fontId="118"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9" fillId="0" borderId="0">
      <protection locked="0"/>
    </xf>
    <xf numFmtId="0" fontId="19" fillId="0" borderId="0">
      <protection locked="0"/>
    </xf>
    <xf numFmtId="0" fontId="19" fillId="0" borderId="0"/>
    <xf numFmtId="0" fontId="118"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9" fillId="0" borderId="0">
      <protection locked="0"/>
    </xf>
    <xf numFmtId="0" fontId="19" fillId="0" borderId="0"/>
    <xf numFmtId="0" fontId="118"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9"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59" fillId="37" borderId="60" applyNumberFormat="0" applyFont="0" applyAlignment="0" applyProtection="0"/>
    <xf numFmtId="0" fontId="59" fillId="37" borderId="60" applyNumberFormat="0" applyFont="0" applyAlignment="0" applyProtection="0"/>
    <xf numFmtId="0" fontId="19" fillId="0" borderId="0"/>
    <xf numFmtId="0" fontId="59" fillId="37" borderId="60" applyNumberFormat="0" applyFont="0" applyAlignment="0" applyProtection="0"/>
    <xf numFmtId="0" fontId="59" fillId="37" borderId="60" applyNumberFormat="0" applyFont="0" applyAlignment="0" applyProtection="0"/>
    <xf numFmtId="0" fontId="19" fillId="0" borderId="0"/>
    <xf numFmtId="0" fontId="118" fillId="0" borderId="0"/>
    <xf numFmtId="0" fontId="19" fillId="0" borderId="0"/>
    <xf numFmtId="0" fontId="81" fillId="0" borderId="0"/>
    <xf numFmtId="0" fontId="58" fillId="0" borderId="0"/>
    <xf numFmtId="0" fontId="19" fillId="0" borderId="0"/>
    <xf numFmtId="0" fontId="118" fillId="0" borderId="0"/>
    <xf numFmtId="0" fontId="69" fillId="0" borderId="0"/>
    <xf numFmtId="0" fontId="6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18" fillId="0" borderId="0"/>
    <xf numFmtId="0" fontId="19" fillId="0" borderId="0">
      <protection locked="0"/>
    </xf>
    <xf numFmtId="0" fontId="70" fillId="0" borderId="0"/>
    <xf numFmtId="0" fontId="118" fillId="0" borderId="0"/>
    <xf numFmtId="0" fontId="19" fillId="0" borderId="0"/>
    <xf numFmtId="0" fontId="19" fillId="0" borderId="0"/>
    <xf numFmtId="0" fontId="118" fillId="0" borderId="0"/>
    <xf numFmtId="0" fontId="19" fillId="0" borderId="0">
      <protection locked="0"/>
    </xf>
    <xf numFmtId="0" fontId="70"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9" fillId="0" borderId="0">
      <protection locked="0"/>
    </xf>
    <xf numFmtId="0" fontId="19" fillId="0" borderId="0"/>
    <xf numFmtId="0" fontId="19"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9" fillId="0" borderId="0">
      <protection locked="0"/>
    </xf>
    <xf numFmtId="0" fontId="19" fillId="0" borderId="0"/>
    <xf numFmtId="0" fontId="118" fillId="0" borderId="0"/>
    <xf numFmtId="0" fontId="19" fillId="0" borderId="0"/>
    <xf numFmtId="0" fontId="19" fillId="0" borderId="0"/>
    <xf numFmtId="0" fontId="118" fillId="0" borderId="0"/>
    <xf numFmtId="0" fontId="118" fillId="0" borderId="0"/>
    <xf numFmtId="0" fontId="19" fillId="0" borderId="0"/>
    <xf numFmtId="0" fontId="118" fillId="0" borderId="0"/>
    <xf numFmtId="0" fontId="19" fillId="0" borderId="0"/>
    <xf numFmtId="0" fontId="19" fillId="0" borderId="0"/>
    <xf numFmtId="0" fontId="118" fillId="0" borderId="0"/>
    <xf numFmtId="0" fontId="118" fillId="0" borderId="0"/>
    <xf numFmtId="0" fontId="118" fillId="0" borderId="0"/>
    <xf numFmtId="0" fontId="19" fillId="0" borderId="0">
      <protection locked="0"/>
    </xf>
    <xf numFmtId="0" fontId="19" fillId="0" borderId="0">
      <protection locked="0"/>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60" fillId="0" borderId="0" applyNumberFormat="0" applyFill="0" applyBorder="0" applyAlignment="0" applyProtection="0"/>
    <xf numFmtId="0" fontId="19" fillId="0" borderId="0"/>
    <xf numFmtId="0" fontId="88" fillId="0" borderId="0"/>
    <xf numFmtId="0" fontId="118" fillId="0" borderId="0"/>
    <xf numFmtId="0" fontId="60" fillId="0" borderId="0"/>
    <xf numFmtId="0" fontId="69" fillId="0" borderId="0"/>
    <xf numFmtId="0" fontId="118" fillId="0" borderId="0"/>
    <xf numFmtId="0" fontId="69" fillId="0" borderId="0"/>
    <xf numFmtId="0" fontId="118" fillId="0" borderId="0"/>
    <xf numFmtId="0" fontId="19" fillId="0" borderId="0"/>
    <xf numFmtId="0" fontId="60" fillId="0" borderId="0"/>
    <xf numFmtId="0" fontId="81" fillId="0" borderId="0"/>
    <xf numFmtId="0" fontId="118" fillId="0" borderId="0"/>
    <xf numFmtId="0" fontId="19" fillId="0" borderId="0">
      <protection locked="0"/>
    </xf>
    <xf numFmtId="0" fontId="72" fillId="0" borderId="0"/>
    <xf numFmtId="0" fontId="72"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9" fillId="0" borderId="0"/>
    <xf numFmtId="0" fontId="118" fillId="0" borderId="0"/>
    <xf numFmtId="0" fontId="19" fillId="0" borderId="0"/>
    <xf numFmtId="0" fontId="19" fillId="0" borderId="0"/>
    <xf numFmtId="0" fontId="19" fillId="0" borderId="0">
      <protection locked="0"/>
    </xf>
    <xf numFmtId="0" fontId="118" fillId="0" borderId="0"/>
    <xf numFmtId="0" fontId="118" fillId="0" borderId="0"/>
    <xf numFmtId="0" fontId="19" fillId="0" borderId="0"/>
    <xf numFmtId="0" fontId="19" fillId="0" borderId="0"/>
    <xf numFmtId="0" fontId="21" fillId="0" borderId="0"/>
    <xf numFmtId="0" fontId="89" fillId="0" borderId="0">
      <alignment vertical="center"/>
    </xf>
    <xf numFmtId="0" fontId="21" fillId="0" borderId="0"/>
    <xf numFmtId="0" fontId="89" fillId="0" borderId="0">
      <alignment vertical="center"/>
    </xf>
    <xf numFmtId="0" fontId="89" fillId="0" borderId="0">
      <alignment vertical="center"/>
    </xf>
    <xf numFmtId="0" fontId="118" fillId="0" borderId="0"/>
    <xf numFmtId="0" fontId="89" fillId="0" borderId="0">
      <alignment vertical="center"/>
    </xf>
    <xf numFmtId="0" fontId="118" fillId="0" borderId="0"/>
    <xf numFmtId="0" fontId="89" fillId="0" borderId="0">
      <alignment vertical="center"/>
    </xf>
    <xf numFmtId="0" fontId="72" fillId="0" borderId="0"/>
    <xf numFmtId="0" fontId="72" fillId="0" borderId="0"/>
    <xf numFmtId="0" fontId="19" fillId="0" borderId="0"/>
    <xf numFmtId="0" fontId="19" fillId="0" borderId="0"/>
    <xf numFmtId="0" fontId="118" fillId="0" borderId="0"/>
    <xf numFmtId="0" fontId="118" fillId="0" borderId="0"/>
    <xf numFmtId="9" fontId="24" fillId="0" borderId="0" applyFont="0" applyFill="0" applyBorder="0" applyAlignment="0" applyProtection="0"/>
    <xf numFmtId="0" fontId="69" fillId="0" borderId="0"/>
    <xf numFmtId="0" fontId="118" fillId="0" borderId="0"/>
    <xf numFmtId="0" fontId="118" fillId="0" borderId="0"/>
    <xf numFmtId="0" fontId="118" fillId="0" borderId="0"/>
    <xf numFmtId="0" fontId="118" fillId="0" borderId="0"/>
    <xf numFmtId="0" fontId="72" fillId="0" borderId="0"/>
    <xf numFmtId="0" fontId="72" fillId="0" borderId="0"/>
    <xf numFmtId="0" fontId="19" fillId="0" borderId="0"/>
    <xf numFmtId="0" fontId="19" fillId="0" borderId="0"/>
    <xf numFmtId="0" fontId="118" fillId="0" borderId="0"/>
    <xf numFmtId="0" fontId="118" fillId="0" borderId="0"/>
    <xf numFmtId="0" fontId="72" fillId="0" borderId="0"/>
    <xf numFmtId="0" fontId="72" fillId="0" borderId="0"/>
    <xf numFmtId="0" fontId="118" fillId="0" borderId="0"/>
    <xf numFmtId="0" fontId="19" fillId="0" borderId="0"/>
    <xf numFmtId="0" fontId="118" fillId="0" borderId="0"/>
    <xf numFmtId="0" fontId="118" fillId="0" borderId="0"/>
    <xf numFmtId="0" fontId="118" fillId="0" borderId="0"/>
    <xf numFmtId="0" fontId="19" fillId="0" borderId="0"/>
    <xf numFmtId="0" fontId="19" fillId="0" borderId="0"/>
    <xf numFmtId="0" fontId="118" fillId="0" borderId="0"/>
    <xf numFmtId="0" fontId="69" fillId="0" borderId="0"/>
    <xf numFmtId="0" fontId="60" fillId="0" borderId="0"/>
    <xf numFmtId="0" fontId="118" fillId="0" borderId="0"/>
    <xf numFmtId="0" fontId="60" fillId="0" borderId="0"/>
    <xf numFmtId="0" fontId="69" fillId="0" borderId="0"/>
    <xf numFmtId="0" fontId="118" fillId="0" borderId="0"/>
    <xf numFmtId="0" fontId="19" fillId="0" borderId="0"/>
    <xf numFmtId="0" fontId="72" fillId="0" borderId="0"/>
    <xf numFmtId="0" fontId="118" fillId="0" borderId="0"/>
    <xf numFmtId="0" fontId="118" fillId="0" borderId="0"/>
    <xf numFmtId="0" fontId="19" fillId="0" borderId="0"/>
    <xf numFmtId="0" fontId="72" fillId="0" borderId="0"/>
    <xf numFmtId="0" fontId="118" fillId="0" borderId="0"/>
    <xf numFmtId="0" fontId="118" fillId="0" borderId="0"/>
    <xf numFmtId="0" fontId="89" fillId="0" borderId="0">
      <alignment vertical="center"/>
    </xf>
    <xf numFmtId="0" fontId="19" fillId="0" borderId="0"/>
    <xf numFmtId="0" fontId="118" fillId="0" borderId="0"/>
    <xf numFmtId="0" fontId="118" fillId="0" borderId="0"/>
    <xf numFmtId="0" fontId="118" fillId="0" borderId="0"/>
    <xf numFmtId="0" fontId="19" fillId="0" borderId="0"/>
    <xf numFmtId="0" fontId="118" fillId="0" borderId="0"/>
    <xf numFmtId="0" fontId="118" fillId="0" borderId="0"/>
    <xf numFmtId="0" fontId="60" fillId="0" borderId="0"/>
    <xf numFmtId="0" fontId="19" fillId="0" borderId="0"/>
    <xf numFmtId="0" fontId="118" fillId="0" borderId="0"/>
    <xf numFmtId="0" fontId="118" fillId="0" borderId="0"/>
    <xf numFmtId="0" fontId="69" fillId="0" borderId="0"/>
    <xf numFmtId="0" fontId="118" fillId="0" borderId="0"/>
    <xf numFmtId="0" fontId="118" fillId="0" borderId="0"/>
    <xf numFmtId="0" fontId="69" fillId="0" borderId="0"/>
    <xf numFmtId="0" fontId="118" fillId="0" borderId="0"/>
    <xf numFmtId="0" fontId="118" fillId="0" borderId="0"/>
    <xf numFmtId="0" fontId="118" fillId="0" borderId="0"/>
    <xf numFmtId="0" fontId="118" fillId="0" borderId="0"/>
    <xf numFmtId="0" fontId="69" fillId="0" borderId="0"/>
    <xf numFmtId="0" fontId="118" fillId="0" borderId="0"/>
    <xf numFmtId="0" fontId="118" fillId="0" borderId="0"/>
    <xf numFmtId="0" fontId="118" fillId="0" borderId="0"/>
    <xf numFmtId="0" fontId="24" fillId="0" borderId="0"/>
    <xf numFmtId="0" fontId="118" fillId="0" borderId="0"/>
    <xf numFmtId="0" fontId="118" fillId="0" borderId="0"/>
    <xf numFmtId="0" fontId="118" fillId="0" borderId="0"/>
    <xf numFmtId="0" fontId="60" fillId="0" borderId="0"/>
    <xf numFmtId="0" fontId="118" fillId="0" borderId="0"/>
    <xf numFmtId="0" fontId="118" fillId="0" borderId="0"/>
    <xf numFmtId="0" fontId="69" fillId="0" borderId="0"/>
    <xf numFmtId="0" fontId="118" fillId="0" borderId="0"/>
    <xf numFmtId="0" fontId="87" fillId="30" borderId="66"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4" fillId="0" borderId="0"/>
    <xf numFmtId="9" fontId="21" fillId="0" borderId="0" applyFont="0" applyFill="0" applyBorder="0" applyAlignment="0" applyProtection="0"/>
    <xf numFmtId="9" fontId="19" fillId="0" borderId="0" applyFont="0" applyFill="0" applyBorder="0" applyAlignment="0" applyProtection="0"/>
    <xf numFmtId="0" fontId="118" fillId="0" borderId="0"/>
    <xf numFmtId="9" fontId="21" fillId="0" borderId="0" applyFont="0" applyFill="0" applyBorder="0" applyAlignment="0" applyProtection="0"/>
    <xf numFmtId="9" fontId="19" fillId="0" borderId="0" applyFont="0" applyFill="0" applyBorder="0" applyAlignment="0" applyProtection="0"/>
    <xf numFmtId="0" fontId="118" fillId="0" borderId="0"/>
    <xf numFmtId="0" fontId="83"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4" fillId="0" borderId="0"/>
    <xf numFmtId="0" fontId="19" fillId="0" borderId="0"/>
    <xf numFmtId="0" fontId="60" fillId="0" borderId="0"/>
    <xf numFmtId="0" fontId="60" fillId="0" borderId="0"/>
    <xf numFmtId="0" fontId="60" fillId="0" borderId="0"/>
    <xf numFmtId="0" fontId="60" fillId="0" borderId="0"/>
    <xf numFmtId="0" fontId="118" fillId="0" borderId="0"/>
    <xf numFmtId="0" fontId="60" fillId="0" borderId="0"/>
    <xf numFmtId="0" fontId="19" fillId="0" borderId="0"/>
    <xf numFmtId="0" fontId="118" fillId="0" borderId="0"/>
    <xf numFmtId="0" fontId="19" fillId="0" borderId="0"/>
    <xf numFmtId="0" fontId="118" fillId="0" borderId="0"/>
    <xf numFmtId="0" fontId="60" fillId="0" borderId="0"/>
    <xf numFmtId="0" fontId="83" fillId="0" borderId="0"/>
    <xf numFmtId="0" fontId="60" fillId="0" borderId="0"/>
    <xf numFmtId="0" fontId="118" fillId="0" borderId="0"/>
    <xf numFmtId="0" fontId="19" fillId="0" borderId="0">
      <protection locked="0"/>
    </xf>
    <xf numFmtId="0" fontId="118" fillId="0" borderId="0"/>
    <xf numFmtId="0" fontId="118" fillId="0" borderId="0"/>
    <xf numFmtId="0" fontId="118" fillId="0" borderId="0"/>
    <xf numFmtId="0" fontId="19" fillId="0" borderId="0"/>
    <xf numFmtId="0" fontId="69" fillId="0" borderId="0"/>
    <xf numFmtId="0" fontId="118" fillId="0" borderId="0"/>
    <xf numFmtId="0" fontId="118" fillId="0" borderId="0"/>
    <xf numFmtId="0" fontId="19" fillId="0" borderId="0">
      <protection locked="0"/>
    </xf>
    <xf numFmtId="0" fontId="118" fillId="0" borderId="0"/>
    <xf numFmtId="0" fontId="118" fillId="0" borderId="0"/>
    <xf numFmtId="0" fontId="118" fillId="0" borderId="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71" borderId="67" applyNumberFormat="0" applyFont="0" applyAlignment="0" applyProtection="0"/>
    <xf numFmtId="0" fontId="118" fillId="37" borderId="60" applyNumberFormat="0" applyFont="0" applyAlignment="0" applyProtection="0"/>
    <xf numFmtId="0" fontId="118" fillId="37" borderId="60" applyNumberFormat="0" applyFont="0" applyAlignment="0" applyProtection="0"/>
    <xf numFmtId="0" fontId="118" fillId="37" borderId="60" applyNumberFormat="0" applyFont="0" applyAlignment="0" applyProtection="0"/>
    <xf numFmtId="0" fontId="19" fillId="96" borderId="67" applyNumberForma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60" fillId="71" borderId="67"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59" fillId="37" borderId="60" applyNumberFormat="0" applyFont="0" applyAlignment="0" applyProtection="0"/>
    <xf numFmtId="0" fontId="87" fillId="61" borderId="66" applyNumberFormat="0" applyAlignment="0" applyProtection="0"/>
    <xf numFmtId="0" fontId="87" fillId="61" borderId="66" applyNumberFormat="0" applyAlignment="0" applyProtection="0"/>
    <xf numFmtId="0" fontId="103" fillId="35" borderId="59" applyNumberFormat="0" applyAlignment="0" applyProtection="0"/>
    <xf numFmtId="1" fontId="74" fillId="0" borderId="14" applyFill="0" applyProtection="0">
      <alignment horizontal="center" vertical="top" wrapText="1"/>
    </xf>
    <xf numFmtId="10"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lignment vertical="top"/>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lignment vertical="top"/>
      <protection locked="0"/>
    </xf>
    <xf numFmtId="9" fontId="57" fillId="0" borderId="0">
      <alignment vertical="top"/>
      <protection locked="0"/>
    </xf>
    <xf numFmtId="9" fontId="57" fillId="0" borderId="0">
      <alignment vertical="top"/>
      <protection locked="0"/>
    </xf>
    <xf numFmtId="9" fontId="57" fillId="0" borderId="0">
      <alignment vertical="top"/>
      <protection locked="0"/>
    </xf>
    <xf numFmtId="9" fontId="19" fillId="0" borderId="0" applyFont="0" applyFill="0" applyBorder="0" applyAlignment="0" applyProtection="0"/>
    <xf numFmtId="9" fontId="57" fillId="0" borderId="0">
      <alignment vertical="top"/>
      <protection locked="0"/>
    </xf>
    <xf numFmtId="9" fontId="19" fillId="0" borderId="0" applyFont="0" applyFill="0" applyBorder="0" applyAlignment="0" applyProtection="0"/>
    <xf numFmtId="9" fontId="83" fillId="0" borderId="0" applyFont="0" applyFill="0" applyBorder="0" applyAlignment="0" applyProtection="0"/>
    <xf numFmtId="9" fontId="73" fillId="0" borderId="0" applyFont="0" applyFill="0" applyBorder="0" applyAlignment="0" applyProtection="0"/>
    <xf numFmtId="9" fontId="19" fillId="0" borderId="0" applyFont="0" applyFill="0" applyBorder="0" applyAlignment="0" applyProtection="0"/>
    <xf numFmtId="9" fontId="5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59" fillId="0" borderId="0"/>
    <xf numFmtId="0" fontId="19" fillId="0" borderId="0"/>
    <xf numFmtId="0" fontId="114" fillId="0" borderId="0" applyNumberFormat="0" applyFill="0" applyBorder="0" applyAlignment="0" applyProtection="0"/>
    <xf numFmtId="0" fontId="114" fillId="0" borderId="0" applyNumberFormat="0" applyFill="0" applyBorder="0" applyAlignment="0" applyProtection="0"/>
    <xf numFmtId="0" fontId="93" fillId="0" borderId="0" applyNumberFormat="0" applyFill="0" applyBorder="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90" fillId="0" borderId="68" applyNumberFormat="0" applyFill="0" applyAlignment="0" applyProtection="0"/>
    <xf numFmtId="0" fontId="90" fillId="0" borderId="68"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90" fillId="0" borderId="68" applyNumberFormat="0" applyFill="0" applyAlignment="0" applyProtection="0"/>
    <xf numFmtId="0" fontId="90" fillId="0" borderId="68" applyNumberFormat="0" applyFill="0" applyAlignment="0" applyProtection="0"/>
    <xf numFmtId="0" fontId="32" fillId="0" borderId="63"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24" fillId="0" borderId="64"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9" fillId="0" borderId="0" applyNumberFormat="0" applyFill="0" applyBorder="0" applyAlignment="0" applyProtection="0"/>
    <xf numFmtId="0" fontId="19" fillId="0" borderId="0"/>
    <xf numFmtId="0" fontId="24" fillId="0" borderId="0"/>
    <xf numFmtId="0" fontId="59" fillId="27" borderId="0" applyNumberFormat="0" applyBorder="0" applyAlignment="0" applyProtection="0"/>
    <xf numFmtId="0" fontId="121" fillId="0" borderId="0" applyNumberForma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165" fontId="59" fillId="0" borderId="0" applyFont="0" applyFill="0" applyBorder="0" applyAlignment="0" applyProtection="0"/>
    <xf numFmtId="0" fontId="19" fillId="0" borderId="0">
      <alignment vertical="top"/>
    </xf>
    <xf numFmtId="197" fontId="19" fillId="0" borderId="0" applyFont="0" applyFill="0" applyBorder="0" applyAlignment="0" applyProtection="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19" fillId="0" borderId="0"/>
    <xf numFmtId="0" fontId="19" fillId="0" borderId="0"/>
    <xf numFmtId="0" fontId="19" fillId="0" borderId="0"/>
    <xf numFmtId="9" fontId="14" fillId="0" borderId="0" applyFont="0" applyFill="0" applyBorder="0" applyAlignment="0" applyProtection="0"/>
    <xf numFmtId="0" fontId="19" fillId="0" borderId="0"/>
    <xf numFmtId="165" fontId="5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86"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43" fontId="19" fillId="0" borderId="0" applyFont="0" applyFill="0" applyBorder="0" applyAlignment="0" applyProtection="0"/>
    <xf numFmtId="0" fontId="19" fillId="0" borderId="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92" fillId="100" borderId="70" applyNumberFormat="0" applyAlignment="0" applyProtection="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207" fontId="19" fillId="0" borderId="0"/>
    <xf numFmtId="0" fontId="19" fillId="0" borderId="0"/>
    <xf numFmtId="165" fontId="19" fillId="0" borderId="0" applyFont="0" applyFill="0" applyBorder="0" applyAlignment="0" applyProtection="0"/>
    <xf numFmtId="208" fontId="19" fillId="0" borderId="0" applyFont="0" applyFill="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19" fillId="0" borderId="0"/>
    <xf numFmtId="0" fontId="59" fillId="33"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9" fillId="20" borderId="0" applyNumberFormat="0" applyBorder="0" applyAlignment="0" applyProtection="0"/>
    <xf numFmtId="9" fontId="19" fillId="0" borderId="0" applyFont="0" applyFill="0" applyBorder="0" applyAlignment="0" applyProtection="0"/>
    <xf numFmtId="0" fontId="24" fillId="0" borderId="0"/>
    <xf numFmtId="0" fontId="24" fillId="0" borderId="0"/>
    <xf numFmtId="0" fontId="126" fillId="25" borderId="0" applyNumberFormat="0" applyBorder="0" applyAlignment="0" applyProtection="0"/>
    <xf numFmtId="0" fontId="19" fillId="0" borderId="0">
      <alignment vertical="top"/>
    </xf>
    <xf numFmtId="0" fontId="19" fillId="0" borderId="0"/>
    <xf numFmtId="210" fontId="19" fillId="0" borderId="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14" fillId="0" borderId="0"/>
    <xf numFmtId="0" fontId="63" fillId="71" borderId="0" applyNumberFormat="0" applyBorder="0" applyAlignment="0" applyProtection="0"/>
    <xf numFmtId="0" fontId="19" fillId="0" borderId="0"/>
    <xf numFmtId="165" fontId="59" fillId="0" borderId="0" applyFont="0" applyFill="0" applyBorder="0" applyAlignment="0" applyProtection="0"/>
    <xf numFmtId="0" fontId="16" fillId="0" borderId="0" applyNumberForma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86" fillId="0" borderId="0"/>
    <xf numFmtId="0" fontId="16"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23" fillId="71" borderId="0" applyNumberFormat="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applyNumberForma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4" fillId="0" borderId="0"/>
    <xf numFmtId="0" fontId="59" fillId="20" borderId="0" applyNumberFormat="0" applyBorder="0" applyAlignment="0" applyProtection="0"/>
    <xf numFmtId="0" fontId="59" fillId="0" borderId="0" applyNumberFormat="0" applyFont="0" applyFill="0" applyBorder="0" applyAlignment="0" applyProtection="0"/>
    <xf numFmtId="0" fontId="19" fillId="0" borderId="0" applyNumberFormat="0" applyFill="0" applyBorder="0" applyAlignment="0" applyProtection="0"/>
    <xf numFmtId="213" fontId="72" fillId="0" borderId="0"/>
    <xf numFmtId="176" fontId="72" fillId="0" borderId="0"/>
    <xf numFmtId="0" fontId="19" fillId="0" borderId="0"/>
    <xf numFmtId="0" fontId="24" fillId="0" borderId="0"/>
    <xf numFmtId="0" fontId="19" fillId="0" borderId="0"/>
    <xf numFmtId="0" fontId="19" fillId="0" borderId="0"/>
    <xf numFmtId="43" fontId="19" fillId="0" borderId="0" applyFont="0" applyFill="0" applyBorder="0" applyAlignment="0" applyProtection="0"/>
    <xf numFmtId="0" fontId="59" fillId="58" borderId="0" applyNumberFormat="0" applyBorder="0" applyAlignment="0" applyProtection="0"/>
    <xf numFmtId="0" fontId="24"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20" borderId="0" applyNumberFormat="0" applyBorder="0" applyAlignment="0" applyProtection="0"/>
    <xf numFmtId="0" fontId="14" fillId="37" borderId="60" applyNumberFormat="0" applyFont="0" applyAlignment="0" applyProtection="0"/>
    <xf numFmtId="0" fontId="59" fillId="20" borderId="0" applyNumberFormat="0" applyBorder="0" applyAlignment="0" applyProtection="0"/>
    <xf numFmtId="0" fontId="59" fillId="20" borderId="0" applyNumberFormat="0" applyBorder="0" applyAlignment="0" applyProtection="0"/>
    <xf numFmtId="0" fontId="86" fillId="0" borderId="0"/>
    <xf numFmtId="0" fontId="19" fillId="0" borderId="0"/>
    <xf numFmtId="42" fontId="5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63" fillId="94" borderId="0" applyNumberFormat="0" applyBorder="0" applyAlignment="0" applyProtection="0"/>
    <xf numFmtId="0" fontId="59" fillId="31" borderId="0" applyNumberFormat="0" applyBorder="0" applyAlignment="0" applyProtection="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165" fontId="72" fillId="0" borderId="0" applyFont="0" applyFill="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24" fillId="0" borderId="0"/>
    <xf numFmtId="0" fontId="24" fillId="0" borderId="0"/>
    <xf numFmtId="170" fontId="143" fillId="0" borderId="0"/>
    <xf numFmtId="165" fontId="59" fillId="0" borderId="0" applyFont="0" applyFill="0" applyBorder="0" applyAlignment="0" applyProtection="0"/>
    <xf numFmtId="0" fontId="19" fillId="0" borderId="0"/>
    <xf numFmtId="0" fontId="19" fillId="0" borderId="0" applyNumberFormat="0" applyFill="0" applyBorder="0" applyAlignment="0" applyProtection="0"/>
    <xf numFmtId="227"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31"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24" fillId="0" borderId="0"/>
    <xf numFmtId="0" fontId="19"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59" fillId="74" borderId="0" applyNumberFormat="0" applyBorder="0" applyAlignment="0" applyProtection="0"/>
    <xf numFmtId="0" fontId="86" fillId="0" borderId="0"/>
    <xf numFmtId="0" fontId="60" fillId="0" borderId="0">
      <alignment vertical="top"/>
    </xf>
    <xf numFmtId="0" fontId="16"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9" fillId="74" borderId="0" applyNumberFormat="0" applyBorder="0" applyAlignment="0" applyProtection="0"/>
    <xf numFmtId="0" fontId="19" fillId="0" borderId="0"/>
    <xf numFmtId="0" fontId="24" fillId="0" borderId="0"/>
    <xf numFmtId="0" fontId="24" fillId="0" borderId="0"/>
    <xf numFmtId="217" fontId="125" fillId="0" borderId="0" applyFont="0" applyFill="0" applyBorder="0" applyAlignment="0" applyProtection="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19"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24" fillId="0" borderId="0"/>
    <xf numFmtId="0" fontId="19" fillId="0" borderId="0" applyNumberFormat="0" applyFill="0" applyBorder="0" applyAlignment="0" applyProtection="0"/>
    <xf numFmtId="0" fontId="92" fillId="86" borderId="70" applyNumberFormat="0" applyAlignment="0" applyProtection="0"/>
    <xf numFmtId="0" fontId="19" fillId="0" borderId="0"/>
    <xf numFmtId="183" fontId="1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20" borderId="0" applyNumberFormat="0" applyBorder="0" applyAlignment="0" applyProtection="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applyNumberForma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19" fillId="0" borderId="0"/>
    <xf numFmtId="0" fontId="24"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69"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183" fontId="59" fillId="81" borderId="0" applyNumberFormat="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40" fillId="0" borderId="0" applyNumberFormat="0" applyFill="0" applyBorder="0" applyAlignment="0" applyProtection="0">
      <alignment vertical="top"/>
      <protection locked="0"/>
    </xf>
    <xf numFmtId="0" fontId="24" fillId="0" borderId="0"/>
    <xf numFmtId="0" fontId="24" fillId="0" borderId="0"/>
    <xf numFmtId="0" fontId="72" fillId="0" borderId="0"/>
    <xf numFmtId="0" fontId="59" fillId="74" borderId="0" applyNumberFormat="0" applyBorder="0" applyAlignment="0" applyProtection="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59" fillId="58"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96" fontId="19" fillId="0" borderId="0"/>
    <xf numFmtId="165" fontId="59" fillId="0" borderId="0" applyFont="0" applyFill="0" applyBorder="0" applyAlignment="0" applyProtection="0"/>
    <xf numFmtId="212" fontId="120" fillId="0" borderId="0" applyFill="0" applyBorder="0" applyAlignment="0" applyProtection="0"/>
    <xf numFmtId="165" fontId="59" fillId="0" borderId="0" applyFont="0" applyFill="0" applyBorder="0" applyAlignment="0" applyProtection="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29" fillId="0" borderId="0">
      <protection locked="0"/>
    </xf>
    <xf numFmtId="0" fontId="19" fillId="0" borderId="0"/>
    <xf numFmtId="0" fontId="59" fillId="81" borderId="0" applyNumberFormat="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183" fontId="59" fillId="58"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24" fillId="0" borderId="0"/>
    <xf numFmtId="0" fontId="24" fillId="0" borderId="0"/>
    <xf numFmtId="0" fontId="86" fillId="0" borderId="0"/>
    <xf numFmtId="0" fontId="24" fillId="0" borderId="0"/>
    <xf numFmtId="0" fontId="59" fillId="58"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6" fillId="0" borderId="0" applyNumberFormat="0" applyFill="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178" fontId="140"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178" fontId="132" fillId="0" borderId="0"/>
    <xf numFmtId="0" fontId="59" fillId="74" borderId="0" applyNumberFormat="0" applyBorder="0" applyAlignment="0" applyProtection="0"/>
    <xf numFmtId="183" fontId="19" fillId="0" borderId="0"/>
    <xf numFmtId="0" fontId="24" fillId="0" borderId="0"/>
    <xf numFmtId="0" fontId="24"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19" fillId="0" borderId="0"/>
    <xf numFmtId="0" fontId="59" fillId="6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24" fillId="0" borderId="0"/>
    <xf numFmtId="0" fontId="59" fillId="58"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4" fontId="142" fillId="97" borderId="75" applyNumberFormat="0" applyProtection="0">
      <alignment vertical="center"/>
    </xf>
    <xf numFmtId="0" fontId="24" fillId="0" borderId="0"/>
    <xf numFmtId="0" fontId="24" fillId="0" borderId="0"/>
    <xf numFmtId="0" fontId="24" fillId="0" borderId="0"/>
    <xf numFmtId="0" fontId="19" fillId="0" borderId="0"/>
    <xf numFmtId="0" fontId="19" fillId="0" borderId="0"/>
    <xf numFmtId="0" fontId="19" fillId="0" borderId="0" applyNumberFormat="0" applyFill="0" applyBorder="0" applyAlignment="0" applyProtection="0"/>
    <xf numFmtId="0" fontId="24" fillId="0" borderId="0"/>
    <xf numFmtId="42" fontId="19" fillId="0" borderId="0" applyFont="0" applyFill="0" applyBorder="0" applyAlignment="0" applyProtection="0"/>
    <xf numFmtId="199" fontId="58" fillId="0" borderId="0" applyFill="0"/>
    <xf numFmtId="205" fontId="72" fillId="0" borderId="0"/>
    <xf numFmtId="0" fontId="19" fillId="0" borderId="0"/>
    <xf numFmtId="0" fontId="19" fillId="0" borderId="0"/>
    <xf numFmtId="0" fontId="19" fillId="0" borderId="0"/>
    <xf numFmtId="0" fontId="24" fillId="0" borderId="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24" fillId="0" borderId="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72" fillId="0" borderId="0"/>
    <xf numFmtId="186" fontId="72" fillId="0" borderId="0"/>
    <xf numFmtId="0" fontId="24" fillId="0" borderId="0"/>
    <xf numFmtId="0" fontId="24" fillId="0" borderId="0"/>
    <xf numFmtId="0" fontId="24" fillId="0" borderId="0"/>
    <xf numFmtId="0" fontId="19" fillId="0" borderId="0" applyNumberFormat="0" applyFill="0" applyBorder="0" applyAlignment="0" applyProtection="0"/>
    <xf numFmtId="0" fontId="19" fillId="0" borderId="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24" fillId="0" borderId="0"/>
    <xf numFmtId="0" fontId="24" fillId="0" borderId="0"/>
    <xf numFmtId="0" fontId="72" fillId="0" borderId="0"/>
    <xf numFmtId="186" fontId="72" fillId="0" borderId="0"/>
    <xf numFmtId="0" fontId="24" fillId="0" borderId="0"/>
    <xf numFmtId="0" fontId="24" fillId="0" borderId="0"/>
    <xf numFmtId="42"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4" fillId="0" borderId="0"/>
    <xf numFmtId="0" fontId="59" fillId="20" borderId="0" applyNumberFormat="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58" borderId="0" applyNumberFormat="0" applyBorder="0" applyAlignment="0" applyProtection="0"/>
    <xf numFmtId="0" fontId="14" fillId="0" borderId="0"/>
    <xf numFmtId="0" fontId="14" fillId="0" borderId="0"/>
    <xf numFmtId="0" fontId="24" fillId="0" borderId="0"/>
    <xf numFmtId="0" fontId="24" fillId="0" borderId="0"/>
    <xf numFmtId="0" fontId="19" fillId="0" borderId="0" applyNumberFormat="0" applyFill="0" applyBorder="0" applyAlignment="0" applyProtection="0"/>
    <xf numFmtId="0" fontId="19" fillId="0" borderId="0"/>
    <xf numFmtId="0" fontId="59" fillId="31" borderId="0" applyNumberFormat="0" applyBorder="0" applyAlignment="0" applyProtection="0"/>
    <xf numFmtId="0" fontId="19" fillId="0" borderId="0"/>
    <xf numFmtId="0" fontId="19" fillId="0" borderId="0"/>
    <xf numFmtId="195" fontId="120" fillId="0" borderId="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42" fontId="5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72"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165"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229" fontId="27" fillId="0" borderId="0" applyFill="0" applyBorder="0" applyAlignment="0" applyProtection="0">
      <alignment horizontal="right"/>
    </xf>
    <xf numFmtId="0" fontId="14" fillId="0" borderId="0"/>
    <xf numFmtId="43" fontId="19" fillId="0" borderId="0" applyFont="0" applyFill="0" applyBorder="0" applyAlignment="0" applyProtection="0"/>
    <xf numFmtId="0" fontId="59" fillId="31" borderId="0" applyNumberFormat="0" applyBorder="0" applyAlignment="0" applyProtection="0"/>
    <xf numFmtId="0" fontId="24" fillId="0" borderId="0"/>
    <xf numFmtId="0" fontId="19" fillId="0" borderId="0" applyNumberForma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86" fillId="0" borderId="0"/>
    <xf numFmtId="0" fontId="24" fillId="0" borderId="0"/>
    <xf numFmtId="0" fontId="24" fillId="0" borderId="0"/>
    <xf numFmtId="0" fontId="24"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19" fillId="0" borderId="0" applyNumberFormat="0" applyFill="0" applyBorder="0" applyAlignment="0" applyProtection="0"/>
    <xf numFmtId="42"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4" fillId="0" borderId="0"/>
    <xf numFmtId="0" fontId="59" fillId="20"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86"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86" fillId="0" borderId="0"/>
    <xf numFmtId="0" fontId="59" fillId="33" borderId="0" applyNumberFormat="0" applyBorder="0" applyAlignment="0" applyProtection="0"/>
    <xf numFmtId="165" fontId="59" fillId="0" borderId="0" applyFont="0" applyFill="0" applyBorder="0" applyAlignment="0" applyProtection="0"/>
    <xf numFmtId="42" fontId="59" fillId="0" borderId="0" applyFont="0" applyFill="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104" borderId="0" applyNumberFormat="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applyNumberForma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86"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59" fillId="58"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59" fillId="0" borderId="0" applyNumberFormat="0" applyFont="0" applyFill="0" applyBorder="0" applyAlignment="0" applyProtection="0"/>
    <xf numFmtId="0" fontId="123" fillId="71" borderId="0" applyNumberFormat="0" applyBorder="0" applyAlignment="0" applyProtection="0"/>
    <xf numFmtId="0" fontId="19" fillId="0" borderId="0"/>
    <xf numFmtId="165" fontId="14" fillId="0" borderId="0" applyFont="0" applyFill="0" applyBorder="0" applyAlignment="0" applyProtection="0"/>
    <xf numFmtId="0" fontId="24"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165" fontId="19" fillId="0" borderId="0" applyFont="0" applyFill="0" applyBorder="0" applyAlignment="0" applyProtection="0"/>
    <xf numFmtId="0" fontId="24" fillId="0" borderId="0"/>
    <xf numFmtId="0" fontId="19" fillId="0" borderId="0" applyNumberFormat="0" applyFill="0" applyBorder="0" applyAlignment="0" applyProtection="0"/>
    <xf numFmtId="42" fontId="19" fillId="0" borderId="0" applyFont="0" applyFill="0" applyBorder="0" applyAlignment="0" applyProtection="0"/>
    <xf numFmtId="0" fontId="19" fillId="0" borderId="0"/>
    <xf numFmtId="0" fontId="63" fillId="64"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207" fontId="19" fillId="0" borderId="0"/>
    <xf numFmtId="43" fontId="131" fillId="0" borderId="0" applyFont="0" applyFill="0" applyBorder="0" applyAlignment="0" applyProtection="0"/>
    <xf numFmtId="165" fontId="72" fillId="0" borderId="0" applyFont="0" applyFill="0" applyBorder="0" applyAlignment="0" applyProtection="0"/>
    <xf numFmtId="0" fontId="24" fillId="0" borderId="0"/>
    <xf numFmtId="0" fontId="24" fillId="0" borderId="0"/>
    <xf numFmtId="0" fontId="19" fillId="0" borderId="0"/>
    <xf numFmtId="0" fontId="19" fillId="0" borderId="0"/>
    <xf numFmtId="183" fontId="59" fillId="33" borderId="0" applyNumberFormat="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9" fontId="81" fillId="0" borderId="0" applyFont="0" applyFill="0" applyBorder="0" applyAlignment="0" applyProtection="0"/>
    <xf numFmtId="0" fontId="24" fillId="0" borderId="0"/>
    <xf numFmtId="0" fontId="59" fillId="31" borderId="0" applyNumberFormat="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207" fontId="19" fillId="0" borderId="0"/>
    <xf numFmtId="43" fontId="131" fillId="0" borderId="0" applyFont="0" applyFill="0" applyBorder="0" applyAlignment="0" applyProtection="0"/>
    <xf numFmtId="43" fontId="60" fillId="0" borderId="0" applyFont="0" applyFill="0" applyBorder="0" applyAlignment="0" applyProtection="0">
      <alignment vertical="top"/>
    </xf>
    <xf numFmtId="0" fontId="59" fillId="33" borderId="0" applyNumberFormat="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59" fillId="31"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42" fontId="19" fillId="0" borderId="0" applyFont="0" applyFill="0" applyBorder="0" applyAlignment="0" applyProtection="0"/>
    <xf numFmtId="207" fontId="19" fillId="0" borderId="0"/>
    <xf numFmtId="43" fontId="131" fillId="0" borderId="0" applyFont="0" applyFill="0" applyBorder="0" applyAlignment="0" applyProtection="0"/>
    <xf numFmtId="9" fontId="72" fillId="0" borderId="0" applyFont="0" applyFill="0" applyBorder="0" applyAlignment="0" applyProtection="0"/>
    <xf numFmtId="165" fontId="59" fillId="0" borderId="0" applyFont="0" applyFill="0" applyBorder="0" applyAlignment="0" applyProtection="0"/>
    <xf numFmtId="0" fontId="19" fillId="0" borderId="0"/>
    <xf numFmtId="0" fontId="19"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86" fillId="0" borderId="0"/>
    <xf numFmtId="0" fontId="16"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0" fillId="69" borderId="0" applyNumberFormat="0" applyBorder="0" applyAlignment="0" applyProtection="0"/>
    <xf numFmtId="0" fontId="24" fillId="0" borderId="0"/>
    <xf numFmtId="0" fontId="19" fillId="0" borderId="0"/>
    <xf numFmtId="0" fontId="19" fillId="0" borderId="0"/>
    <xf numFmtId="0" fontId="59" fillId="74"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9" fontId="72" fillId="0" borderId="0" applyFont="0" applyFill="0" applyBorder="0" applyAlignment="0" applyProtection="0"/>
    <xf numFmtId="0" fontId="60" fillId="69" borderId="0" applyNumberFormat="0" applyBorder="0" applyAlignment="0" applyProtection="0"/>
    <xf numFmtId="42" fontId="19" fillId="0" borderId="0" applyFon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applyNumberForma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4" fillId="0" borderId="0"/>
    <xf numFmtId="0" fontId="59" fillId="82" borderId="0" applyNumberFormat="0" applyBorder="0" applyAlignment="0" applyProtection="0"/>
    <xf numFmtId="0" fontId="16" fillId="0" borderId="0" applyNumberFormat="0" applyFill="0" applyBorder="0" applyAlignment="0" applyProtection="0"/>
    <xf numFmtId="39" fontId="58" fillId="0" borderId="0"/>
    <xf numFmtId="0" fontId="59" fillId="32" borderId="0" applyNumberFormat="0" applyBorder="0" applyAlignment="0" applyProtection="0"/>
    <xf numFmtId="165" fontId="59" fillId="0" borderId="0" applyFont="0" applyFill="0" applyBorder="0" applyAlignment="0" applyProtection="0"/>
    <xf numFmtId="0" fontId="19" fillId="0" borderId="0"/>
    <xf numFmtId="0" fontId="24" fillId="0" borderId="0"/>
    <xf numFmtId="0" fontId="59" fillId="103" borderId="0" applyNumberFormat="0" applyBorder="0" applyAlignment="0" applyProtection="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42" fontId="19" fillId="0" borderId="0" applyFont="0" applyFill="0" applyBorder="0" applyAlignment="0" applyProtection="0"/>
    <xf numFmtId="0" fontId="59" fillId="74" borderId="0" applyNumberFormat="0" applyBorder="0" applyAlignment="0" applyProtection="0"/>
    <xf numFmtId="0" fontId="19" fillId="0" borderId="0"/>
    <xf numFmtId="42" fontId="19" fillId="0" borderId="0" applyFont="0" applyFill="0" applyBorder="0" applyAlignment="0" applyProtection="0"/>
    <xf numFmtId="0" fontId="14"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26" fillId="108" borderId="0" applyNumberFormat="0" applyBorder="0" applyAlignment="0" applyProtection="0"/>
    <xf numFmtId="0" fontId="19"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60" fillId="71" borderId="67" applyNumberFormat="0" applyFont="0" applyAlignment="0" applyProtection="0"/>
    <xf numFmtId="0" fontId="59" fillId="20" borderId="0" applyNumberFormat="0" applyBorder="0" applyAlignment="0" applyProtection="0"/>
    <xf numFmtId="42" fontId="59" fillId="0" borderId="0" applyFont="0" applyFill="0" applyBorder="0" applyAlignment="0" applyProtection="0"/>
    <xf numFmtId="0" fontId="59" fillId="31" borderId="0" applyNumberFormat="0" applyBorder="0" applyAlignment="0" applyProtection="0"/>
    <xf numFmtId="0" fontId="59" fillId="69" borderId="0" applyNumberFormat="0" applyBorder="0" applyAlignment="0" applyProtection="0"/>
    <xf numFmtId="0" fontId="24" fillId="0" borderId="0"/>
    <xf numFmtId="0" fontId="14" fillId="5" borderId="0" applyNumberFormat="0" applyBorder="0" applyAlignment="0" applyProtection="0"/>
    <xf numFmtId="0" fontId="19" fillId="0" borderId="0"/>
    <xf numFmtId="42" fontId="19" fillId="0" borderId="0" applyFont="0" applyFill="0" applyBorder="0" applyAlignment="0" applyProtection="0"/>
    <xf numFmtId="0" fontId="63" fillId="82" borderId="0" applyNumberFormat="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170" fontId="14" fillId="0" borderId="0" applyFont="0" applyFill="0" applyBorder="0" applyAlignment="0" applyProtection="0"/>
    <xf numFmtId="0" fontId="24" fillId="0" borderId="0"/>
    <xf numFmtId="0" fontId="59" fillId="20" borderId="0" applyNumberFormat="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59" fillId="31" borderId="0" applyNumberFormat="0" applyBorder="0" applyAlignment="0" applyProtection="0"/>
    <xf numFmtId="0" fontId="19" fillId="0" borderId="0"/>
    <xf numFmtId="0" fontId="24" fillId="0" borderId="0"/>
    <xf numFmtId="0" fontId="24" fillId="0" borderId="0"/>
    <xf numFmtId="0" fontId="19" fillId="0" borderId="0"/>
    <xf numFmtId="43" fontId="14" fillId="0" borderId="0" applyFont="0" applyFill="0" applyBorder="0" applyAlignment="0" applyProtection="0"/>
    <xf numFmtId="0" fontId="19" fillId="0" borderId="0"/>
    <xf numFmtId="0" fontId="24" fillId="0" borderId="0"/>
    <xf numFmtId="0" fontId="59" fillId="20" borderId="0" applyNumberFormat="0" applyBorder="0" applyAlignment="0" applyProtection="0"/>
    <xf numFmtId="0" fontId="59" fillId="31" borderId="0" applyNumberFormat="0" applyBorder="0" applyAlignment="0" applyProtection="0"/>
    <xf numFmtId="0" fontId="24" fillId="0" borderId="0"/>
    <xf numFmtId="0" fontId="19" fillId="0" borderId="0"/>
    <xf numFmtId="0" fontId="19" fillId="0" borderId="0"/>
    <xf numFmtId="0" fontId="24" fillId="0" borderId="0"/>
    <xf numFmtId="0" fontId="19" fillId="0" borderId="0"/>
    <xf numFmtId="0" fontId="24" fillId="0" borderId="0"/>
    <xf numFmtId="0" fontId="59" fillId="20" borderId="0" applyNumberFormat="0" applyBorder="0" applyAlignment="0" applyProtection="0"/>
    <xf numFmtId="0" fontId="24" fillId="0" borderId="0"/>
    <xf numFmtId="0" fontId="59" fillId="20" borderId="0" applyNumberFormat="0" applyBorder="0" applyAlignment="0" applyProtection="0"/>
    <xf numFmtId="165" fontId="59" fillId="0" borderId="0" applyFont="0" applyFill="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24" fillId="0" borderId="0"/>
    <xf numFmtId="183" fontId="14" fillId="0" borderId="0"/>
    <xf numFmtId="0" fontId="19" fillId="0" borderId="0"/>
    <xf numFmtId="0" fontId="72" fillId="0" borderId="0"/>
    <xf numFmtId="0" fontId="19"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211" fontId="19" fillId="0" borderId="0" applyFont="0" applyFill="0" applyBorder="0" applyAlignment="0" applyProtection="0"/>
    <xf numFmtId="0" fontId="19" fillId="0" borderId="0"/>
    <xf numFmtId="0" fontId="14" fillId="0" borderId="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59" fillId="23"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19" fillId="0" borderId="0"/>
    <xf numFmtId="0" fontId="14"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0" fontId="19" fillId="94" borderId="0" applyNumberFormat="0" applyFont="0" applyAlignment="0" applyProtection="0"/>
    <xf numFmtId="0" fontId="59" fillId="20" borderId="0" applyNumberFormat="0" applyBorder="0" applyAlignment="0" applyProtection="0"/>
    <xf numFmtId="0" fontId="63" fillId="2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24" fillId="0" borderId="0"/>
    <xf numFmtId="0" fontId="24" fillId="0" borderId="0"/>
    <xf numFmtId="0" fontId="134" fillId="0" borderId="0" applyNumberFormat="0" applyFill="0" applyBorder="0" applyProtection="0">
      <alignment horizontal="left"/>
    </xf>
    <xf numFmtId="0" fontId="19" fillId="0" borderId="0"/>
    <xf numFmtId="0" fontId="19" fillId="0" borderId="0"/>
    <xf numFmtId="0" fontId="59" fillId="20"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9" fontId="120" fillId="0" borderId="0" applyFill="0" applyBorder="0" applyAlignment="0" applyProtection="0"/>
    <xf numFmtId="211"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226"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19" fillId="0" borderId="0"/>
    <xf numFmtId="0" fontId="59" fillId="69"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63" fillId="98" borderId="0" applyNumberFormat="0" applyBorder="0" applyAlignment="0" applyProtection="0"/>
    <xf numFmtId="0" fontId="19" fillId="0" borderId="0"/>
    <xf numFmtId="0" fontId="19" fillId="0" borderId="0"/>
    <xf numFmtId="43" fontId="14" fillId="0" borderId="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43" fontId="14" fillId="0" borderId="0" applyFont="0" applyFill="0" applyBorder="0" applyAlignment="0" applyProtection="0"/>
    <xf numFmtId="0" fontId="72" fillId="0" borderId="0"/>
    <xf numFmtId="226" fontId="19" fillId="0" borderId="0" applyFont="0" applyFill="0" applyBorder="0" applyAlignment="0" applyProtection="0"/>
    <xf numFmtId="0" fontId="19" fillId="0" borderId="0"/>
    <xf numFmtId="0" fontId="19" fillId="0" borderId="0"/>
    <xf numFmtId="231" fontId="120" fillId="0" borderId="0" applyFill="0" applyBorder="0" applyAlignment="0" applyProtection="0"/>
    <xf numFmtId="0" fontId="24" fillId="0" borderId="0"/>
    <xf numFmtId="0" fontId="19" fillId="0" borderId="0"/>
    <xf numFmtId="0" fontId="19" fillId="0" borderId="0"/>
    <xf numFmtId="0" fontId="59" fillId="0" borderId="0" applyNumberFormat="0" applyFont="0" applyFill="0" applyBorder="0" applyAlignment="0" applyProtection="0"/>
    <xf numFmtId="43" fontId="14" fillId="0" borderId="0" applyFont="0" applyFill="0" applyBorder="0" applyAlignment="0" applyProtection="0"/>
    <xf numFmtId="0" fontId="19" fillId="0" borderId="0"/>
    <xf numFmtId="0" fontId="59" fillId="69" borderId="0" applyNumberFormat="0" applyBorder="0" applyAlignment="0" applyProtection="0"/>
    <xf numFmtId="0" fontId="24"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0" fontId="72" fillId="0" borderId="0"/>
    <xf numFmtId="0" fontId="59" fillId="69" borderId="0" applyNumberFormat="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63" fillId="98"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83" fontId="19" fillId="0" borderId="0"/>
    <xf numFmtId="0" fontId="19" fillId="0" borderId="0"/>
    <xf numFmtId="0" fontId="19" fillId="0" borderId="0" applyNumberFormat="0" applyFill="0" applyBorder="0" applyAlignment="0" applyProtection="0"/>
    <xf numFmtId="0" fontId="24"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68" fillId="0" borderId="0"/>
    <xf numFmtId="0" fontId="59" fillId="31" borderId="0" applyNumberFormat="0" applyBorder="0" applyAlignment="0" applyProtection="0"/>
    <xf numFmtId="0" fontId="19" fillId="0" borderId="0"/>
    <xf numFmtId="165" fontId="59" fillId="0" borderId="0" applyFont="0" applyFill="0" applyBorder="0" applyAlignment="0" applyProtection="0"/>
    <xf numFmtId="0" fontId="86" fillId="0" borderId="0"/>
    <xf numFmtId="178" fontId="69" fillId="0" borderId="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9" fillId="0" borderId="0" applyNumberFormat="0" applyFill="0" applyBorder="0" applyAlignment="0" applyProtection="0"/>
    <xf numFmtId="0" fontId="14" fillId="0" borderId="0"/>
    <xf numFmtId="0" fontId="59" fillId="74" borderId="0" applyNumberFormat="0" applyBorder="0" applyAlignment="0" applyProtection="0"/>
    <xf numFmtId="0" fontId="59" fillId="31" borderId="0" applyNumberFormat="0" applyBorder="0" applyAlignment="0" applyProtection="0"/>
    <xf numFmtId="212" fontId="120" fillId="0" borderId="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19" fillId="0" borderId="0"/>
    <xf numFmtId="0" fontId="19" fillId="0" borderId="0"/>
    <xf numFmtId="165" fontId="19" fillId="0" borderId="0" applyFont="0" applyFill="0" applyBorder="0" applyAlignment="0" applyProtection="0"/>
    <xf numFmtId="207" fontId="19" fillId="0" borderId="0"/>
    <xf numFmtId="0" fontId="59" fillId="27" borderId="0" applyNumberFormat="0" applyBorder="0" applyAlignment="0" applyProtection="0"/>
    <xf numFmtId="0" fontId="59" fillId="27" borderId="0" applyNumberFormat="0" applyBorder="0" applyAlignment="0" applyProtection="0"/>
    <xf numFmtId="207" fontId="19" fillId="0" borderId="0"/>
    <xf numFmtId="165" fontId="19" fillId="0" borderId="0" applyFont="0" applyFill="0" applyBorder="0" applyAlignment="0" applyProtection="0"/>
    <xf numFmtId="0" fontId="19" fillId="0" borderId="0"/>
    <xf numFmtId="42"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4" fillId="0" borderId="0"/>
    <xf numFmtId="0" fontId="59" fillId="23" borderId="0" applyNumberFormat="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alignment vertical="top"/>
    </xf>
    <xf numFmtId="165" fontId="19" fillId="0" borderId="0" applyFont="0" applyFill="0" applyBorder="0" applyAlignment="0" applyProtection="0"/>
    <xf numFmtId="0" fontId="59" fillId="74" borderId="0" applyNumberFormat="0" applyBorder="0" applyAlignment="0" applyProtection="0"/>
    <xf numFmtId="210" fontId="19" fillId="0" borderId="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4" fillId="0" borderId="0"/>
    <xf numFmtId="0" fontId="24" fillId="0" borderId="0"/>
    <xf numFmtId="0" fontId="24" fillId="0" borderId="0"/>
    <xf numFmtId="0" fontId="24" fillId="0" borderId="0"/>
    <xf numFmtId="0" fontId="19" fillId="0" borderId="0" applyNumberFormat="0" applyFill="0" applyBorder="0" applyAlignment="0" applyProtection="0"/>
    <xf numFmtId="0" fontId="19" fillId="0" borderId="0"/>
    <xf numFmtId="0" fontId="59" fillId="74"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176" fontId="79" fillId="0" borderId="0"/>
    <xf numFmtId="0" fontId="59" fillId="74" borderId="0" applyNumberFormat="0" applyBorder="0" applyAlignment="0" applyProtection="0"/>
    <xf numFmtId="0" fontId="19" fillId="0" borderId="0"/>
    <xf numFmtId="0" fontId="19" fillId="0" borderId="0"/>
    <xf numFmtId="183" fontId="123" fillId="69" borderId="0" applyNumberFormat="0" applyBorder="0" applyAlignment="0" applyProtection="0"/>
    <xf numFmtId="0" fontId="19" fillId="0" borderId="0"/>
    <xf numFmtId="165" fontId="59" fillId="0" borderId="0" applyFont="0" applyFill="0" applyBorder="0" applyAlignment="0" applyProtection="0"/>
    <xf numFmtId="165" fontId="19" fillId="0" borderId="0" applyFont="0" applyFill="0" applyBorder="0" applyAlignment="0" applyProtection="0"/>
    <xf numFmtId="196" fontId="19" fillId="0" borderId="0"/>
    <xf numFmtId="0" fontId="24" fillId="0" borderId="0"/>
    <xf numFmtId="0" fontId="24" fillId="0" borderId="0"/>
    <xf numFmtId="0" fontId="19" fillId="0" borderId="0"/>
    <xf numFmtId="0" fontId="14" fillId="0" borderId="0"/>
    <xf numFmtId="42" fontId="19" fillId="0" borderId="0" applyFont="0" applyFill="0" applyBorder="0" applyAlignment="0" applyProtection="0"/>
    <xf numFmtId="0" fontId="19" fillId="0" borderId="0"/>
    <xf numFmtId="165" fontId="59" fillId="0" borderId="0" applyFont="0" applyFill="0" applyBorder="0" applyAlignment="0" applyProtection="0"/>
    <xf numFmtId="0" fontId="59" fillId="58" borderId="0" applyNumberFormat="0" applyBorder="0" applyAlignment="0" applyProtection="0"/>
    <xf numFmtId="43" fontId="19" fillId="0" borderId="0" applyFont="0" applyFill="0" applyBorder="0" applyAlignment="0" applyProtection="0"/>
    <xf numFmtId="0" fontId="19" fillId="0" borderId="0"/>
    <xf numFmtId="0" fontId="59" fillId="23" borderId="0" applyNumberFormat="0" applyBorder="0" applyAlignment="0" applyProtection="0"/>
    <xf numFmtId="0" fontId="59" fillId="23" borderId="0" applyNumberFormat="0" applyBorder="0" applyAlignment="0" applyProtection="0"/>
    <xf numFmtId="9" fontId="19" fillId="0" borderId="0"/>
    <xf numFmtId="0" fontId="19" fillId="0" borderId="0"/>
    <xf numFmtId="0" fontId="24" fillId="0" borderId="0"/>
    <xf numFmtId="0" fontId="24" fillId="0" borderId="0"/>
    <xf numFmtId="0" fontId="24" fillId="0" borderId="0"/>
    <xf numFmtId="0" fontId="59" fillId="31" borderId="0" applyNumberFormat="0" applyBorder="0" applyAlignment="0" applyProtection="0"/>
    <xf numFmtId="0" fontId="19" fillId="0" borderId="0"/>
    <xf numFmtId="0" fontId="19" fillId="0" borderId="0"/>
    <xf numFmtId="43" fontId="59" fillId="0" borderId="0" applyFont="0" applyFill="0" applyBorder="0" applyAlignment="0" applyProtection="0"/>
    <xf numFmtId="165" fontId="14" fillId="0" borderId="0" applyFont="0" applyFill="0" applyBorder="0" applyAlignment="0" applyProtection="0"/>
    <xf numFmtId="0" fontId="19" fillId="0" borderId="0"/>
    <xf numFmtId="165" fontId="59" fillId="0" borderId="0" applyFont="0" applyFill="0" applyBorder="0" applyAlignment="0" applyProtection="0"/>
    <xf numFmtId="0" fontId="59" fillId="20"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19" fillId="0" borderId="0"/>
    <xf numFmtId="42" fontId="19" fillId="0" borderId="0" applyFont="0" applyFill="0" applyBorder="0" applyAlignment="0" applyProtection="0"/>
    <xf numFmtId="0" fontId="19" fillId="0" borderId="0"/>
    <xf numFmtId="0" fontId="19" fillId="0" borderId="0"/>
    <xf numFmtId="9" fontId="19" fillId="0" borderId="0"/>
    <xf numFmtId="42" fontId="59" fillId="0" borderId="0" applyFont="0" applyFill="0" applyBorder="0" applyAlignment="0" applyProtection="0"/>
    <xf numFmtId="0" fontId="63" fillId="71" borderId="0" applyNumberFormat="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59" fillId="69" borderId="0" applyNumberFormat="0" applyBorder="0" applyAlignment="0" applyProtection="0"/>
    <xf numFmtId="0" fontId="19" fillId="0" borderId="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193" fontId="125" fillId="0" borderId="0" applyFont="0" applyFill="0" applyBorder="0" applyAlignment="0" applyProtection="0"/>
    <xf numFmtId="0" fontId="16" fillId="0" borderId="0" applyNumberForma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183" fontId="139" fillId="0" borderId="18">
      <protection hidden="1"/>
    </xf>
    <xf numFmtId="9" fontId="19" fillId="0" borderId="0"/>
    <xf numFmtId="0" fontId="16" fillId="0" borderId="0" applyNumberFormat="0" applyFill="0" applyBorder="0" applyAlignment="0" applyProtection="0"/>
    <xf numFmtId="0" fontId="1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9"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40" fillId="0" borderId="0" applyNumberFormat="0" applyFill="0" applyBorder="0" applyAlignment="0" applyProtection="0">
      <alignment vertical="top"/>
      <protection locked="0"/>
    </xf>
    <xf numFmtId="0" fontId="19" fillId="0" borderId="0"/>
    <xf numFmtId="0" fontId="19" fillId="0" borderId="0"/>
    <xf numFmtId="165" fontId="59" fillId="0" borderId="0" applyFont="0" applyFill="0" applyBorder="0" applyAlignment="0" applyProtection="0"/>
    <xf numFmtId="43" fontId="19" fillId="0" borderId="0" applyFont="0" applyFill="0" applyBorder="0" applyAlignment="0" applyProtection="0"/>
    <xf numFmtId="9" fontId="19" fillId="0" borderId="0"/>
    <xf numFmtId="193" fontId="27" fillId="0" borderId="0" applyFont="0" applyFill="0" applyBorder="0" applyAlignment="0" applyProtection="0"/>
    <xf numFmtId="0" fontId="59" fillId="69" borderId="0" applyNumberFormat="0" applyBorder="0" applyAlignment="0" applyProtection="0"/>
    <xf numFmtId="0" fontId="24" fillId="0" borderId="0"/>
    <xf numFmtId="0" fontId="59" fillId="74" borderId="0" applyNumberFormat="0" applyBorder="0" applyAlignment="0" applyProtection="0"/>
    <xf numFmtId="0" fontId="24" fillId="0" borderId="0"/>
    <xf numFmtId="0" fontId="63" fillId="71"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166" fontId="14" fillId="0" borderId="0" applyFont="0" applyFill="0" applyBorder="0" applyAlignment="0" applyProtection="0"/>
    <xf numFmtId="0" fontId="19" fillId="0" borderId="0"/>
    <xf numFmtId="0" fontId="19" fillId="0" borderId="0" applyNumberFormat="0" applyFill="0" applyBorder="0" applyAlignment="0" applyProtection="0"/>
    <xf numFmtId="193" fontId="120" fillId="0" borderId="0" applyFill="0" applyBorder="0" applyAlignment="0" applyProtection="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9" fontId="19" fillId="0" borderId="0"/>
    <xf numFmtId="0" fontId="19"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69" fillId="0" borderId="0" applyNumberFormat="0" applyFont="0" applyFill="0" applyBorder="0" applyAlignment="0" applyProtection="0"/>
    <xf numFmtId="0" fontId="122" fillId="97" borderId="14">
      <alignment horizontal="right" vertical="center"/>
    </xf>
    <xf numFmtId="0" fontId="19" fillId="0" borderId="0"/>
    <xf numFmtId="169" fontId="172" fillId="0" borderId="0" applyFont="0" applyFill="0" applyBorder="0" applyAlignment="0" applyProtection="0"/>
    <xf numFmtId="0" fontId="24" fillId="0" borderId="0"/>
    <xf numFmtId="44" fontId="14" fillId="0" borderId="0" applyFont="0" applyFill="0" applyBorder="0" applyAlignment="0" applyProtection="0"/>
    <xf numFmtId="0" fontId="14" fillId="0" borderId="0"/>
    <xf numFmtId="183" fontId="144" fillId="0" borderId="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applyNumberForma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4" fillId="0" borderId="0"/>
    <xf numFmtId="183" fontId="144" fillId="0" borderId="0"/>
    <xf numFmtId="0" fontId="19" fillId="0" borderId="0" applyNumberFormat="0" applyFill="0" applyBorder="0" applyAlignment="0" applyProtection="0"/>
    <xf numFmtId="0" fontId="24" fillId="0" borderId="0"/>
    <xf numFmtId="0" fontId="59" fillId="33" borderId="0" applyNumberFormat="0" applyBorder="0" applyAlignment="0" applyProtection="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183" fontId="144" fillId="0" borderId="80" applyProtection="0"/>
    <xf numFmtId="0" fontId="19" fillId="0" borderId="0">
      <alignment vertical="top"/>
    </xf>
    <xf numFmtId="0" fontId="59" fillId="20" borderId="0" applyNumberFormat="0" applyBorder="0" applyAlignment="0" applyProtection="0"/>
    <xf numFmtId="210" fontId="19" fillId="0" borderId="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83" fontId="175" fillId="0" borderId="0" applyNumberFormat="0" applyFill="0" applyBorder="0" applyAlignment="0" applyProtection="0">
      <alignment vertical="top"/>
      <protection locked="0"/>
    </xf>
    <xf numFmtId="165" fontId="19" fillId="0" borderId="0" applyFont="0" applyFill="0" applyBorder="0" applyAlignment="0" applyProtection="0"/>
    <xf numFmtId="195" fontId="120" fillId="0" borderId="0" applyFill="0" applyBorder="0" applyAlignment="0" applyProtection="0"/>
    <xf numFmtId="2" fontId="144" fillId="0" borderId="0" applyProtection="0"/>
    <xf numFmtId="0" fontId="19" fillId="0" borderId="0"/>
    <xf numFmtId="0" fontId="24" fillId="0" borderId="0"/>
    <xf numFmtId="0" fontId="59" fillId="2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applyNumberFormat="0" applyFill="0" applyBorder="0" applyAlignment="0" applyProtection="0"/>
    <xf numFmtId="0" fontId="59" fillId="61"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4" fontId="144" fillId="0" borderId="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9" fillId="0" borderId="0" applyNumberFormat="0" applyFill="0" applyBorder="0" applyAlignment="0" applyProtection="0"/>
    <xf numFmtId="0" fontId="24" fillId="0" borderId="0"/>
    <xf numFmtId="183" fontId="159" fillId="0" borderId="0" applyProtection="0"/>
    <xf numFmtId="0" fontId="24" fillId="0" borderId="0"/>
    <xf numFmtId="0" fontId="24" fillId="0" borderId="0"/>
    <xf numFmtId="0" fontId="59" fillId="69" borderId="0" applyNumberFormat="0" applyBorder="0" applyAlignment="0" applyProtection="0"/>
    <xf numFmtId="0" fontId="59" fillId="82" borderId="0" applyNumberFormat="0" applyBorder="0" applyAlignment="0" applyProtection="0"/>
    <xf numFmtId="42"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183" fontId="158" fillId="0" borderId="0" applyProtection="0"/>
    <xf numFmtId="0" fontId="24" fillId="0" borderId="0"/>
    <xf numFmtId="0" fontId="24" fillId="0" borderId="0"/>
    <xf numFmtId="0" fontId="59" fillId="69" borderId="0" applyNumberFormat="0" applyBorder="0" applyAlignment="0" applyProtection="0"/>
    <xf numFmtId="0" fontId="19" fillId="0" borderId="0"/>
    <xf numFmtId="43" fontId="1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0" fontId="14" fillId="47"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183" fontId="144" fillId="0" borderId="0"/>
    <xf numFmtId="0" fontId="24" fillId="0" borderId="0"/>
    <xf numFmtId="0" fontId="24" fillId="0" borderId="0"/>
    <xf numFmtId="171" fontId="172" fillId="0" borderId="0" applyFont="0" applyFill="0" applyBorder="0" applyAlignment="0" applyProtection="0"/>
    <xf numFmtId="0" fontId="19" fillId="0" borderId="0"/>
    <xf numFmtId="0" fontId="19" fillId="0" borderId="0"/>
    <xf numFmtId="0" fontId="27"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24" fillId="0" borderId="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17" fontId="176" fillId="0" borderId="0">
      <alignment horizontal="center"/>
    </xf>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24" fillId="0" borderId="0"/>
    <xf numFmtId="0" fontId="24" fillId="0" borderId="0"/>
    <xf numFmtId="221" fontId="19" fillId="0" borderId="0" applyFont="0" applyFill="0" applyBorder="0" applyAlignment="0" applyProtection="0"/>
    <xf numFmtId="0" fontId="59" fillId="33"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221" fontId="19" fillId="0" borderId="0" applyFont="0" applyFill="0" applyBorder="0" applyAlignment="0" applyProtection="0"/>
    <xf numFmtId="0" fontId="14" fillId="0" borderId="0"/>
    <xf numFmtId="0" fontId="19" fillId="0" borderId="0"/>
    <xf numFmtId="0" fontId="24" fillId="0" borderId="0"/>
    <xf numFmtId="0" fontId="24" fillId="0" borderId="0"/>
    <xf numFmtId="221" fontId="19" fillId="0" borderId="0" applyFont="0" applyFill="0" applyBorder="0" applyAlignment="0" applyProtection="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221" fontId="19" fillId="0" borderId="0" applyFont="0" applyFill="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221" fontId="19" fillId="0" borderId="0" applyFont="0" applyFill="0" applyBorder="0" applyAlignment="0" applyProtection="0"/>
    <xf numFmtId="0" fontId="19" fillId="0" borderId="0"/>
    <xf numFmtId="217" fontId="125" fillId="0" borderId="0" applyFont="0" applyFill="0" applyBorder="0" applyAlignment="0" applyProtection="0"/>
    <xf numFmtId="0" fontId="19" fillId="0" borderId="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165" fontId="59" fillId="0" borderId="0" applyFont="0" applyFill="0" applyBorder="0" applyAlignment="0" applyProtection="0"/>
    <xf numFmtId="0" fontId="63" fillId="98" borderId="0" applyNumberFormat="0" applyBorder="0" applyAlignment="0" applyProtection="0"/>
    <xf numFmtId="0" fontId="24" fillId="0" borderId="0"/>
    <xf numFmtId="0" fontId="24" fillId="0" borderId="0"/>
    <xf numFmtId="0" fontId="59" fillId="33" borderId="0" applyNumberFormat="0" applyBorder="0" applyAlignment="0" applyProtection="0"/>
    <xf numFmtId="221" fontId="19" fillId="0" borderId="0" applyFont="0" applyFill="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202" fontId="19" fillId="0" borderId="0"/>
    <xf numFmtId="0" fontId="19" fillId="0" borderId="0"/>
    <xf numFmtId="0" fontId="19" fillId="0" borderId="0"/>
    <xf numFmtId="226" fontId="19" fillId="0" borderId="0" applyFont="0" applyFill="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4" fillId="0" borderId="0"/>
    <xf numFmtId="226" fontId="19" fillId="0" borderId="0" applyFont="0" applyFill="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24" fillId="0" borderId="0"/>
    <xf numFmtId="0" fontId="24" fillId="0" borderId="0"/>
    <xf numFmtId="0" fontId="59" fillId="33" borderId="0" applyNumberFormat="0" applyBorder="0" applyAlignment="0" applyProtection="0"/>
    <xf numFmtId="217" fontId="125" fillId="0" borderId="0" applyFont="0" applyFill="0" applyBorder="0" applyAlignment="0" applyProtection="0"/>
    <xf numFmtId="0" fontId="24" fillId="0" borderId="0"/>
    <xf numFmtId="0" fontId="14" fillId="0" borderId="0"/>
    <xf numFmtId="226" fontId="1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24" fillId="0" borderId="0"/>
    <xf numFmtId="0" fontId="24" fillId="0" borderId="0"/>
    <xf numFmtId="0" fontId="59" fillId="74"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226" fontId="19" fillId="0" borderId="0" applyFont="0" applyFill="0" applyBorder="0" applyAlignment="0" applyProtection="0"/>
    <xf numFmtId="0" fontId="19"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14" fillId="0" borderId="0"/>
    <xf numFmtId="0" fontId="59" fillId="0" borderId="0" applyNumberFormat="0" applyFont="0" applyFill="0" applyBorder="0" applyAlignment="0" applyProtection="0"/>
    <xf numFmtId="0" fontId="123" fillId="97" borderId="0" applyNumberFormat="0" applyBorder="0" applyAlignment="0" applyProtection="0"/>
    <xf numFmtId="0" fontId="19" fillId="0" borderId="0" applyNumberFormat="0" applyFill="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19" fillId="0" borderId="0" applyNumberFormat="0" applyFill="0" applyBorder="0" applyAlignment="0" applyProtection="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4"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86"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alignment vertical="top"/>
    </xf>
    <xf numFmtId="210" fontId="19" fillId="0" borderId="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59" fillId="58"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58" fillId="0" borderId="0">
      <alignment vertical="center"/>
    </xf>
    <xf numFmtId="165" fontId="59"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24" fillId="0" borderId="0"/>
    <xf numFmtId="0" fontId="24" fillId="0" borderId="0"/>
    <xf numFmtId="0" fontId="19" fillId="0" borderId="0" applyNumberForma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42" fontId="19" fillId="0" borderId="0" applyFont="0" applyFill="0" applyBorder="0" applyAlignment="0" applyProtection="0"/>
    <xf numFmtId="0" fontId="24" fillId="0" borderId="0"/>
    <xf numFmtId="0" fontId="24" fillId="0" borderId="0"/>
    <xf numFmtId="183" fontId="63"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applyNumberForma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4" fillId="0" borderId="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9" fillId="0" borderId="0"/>
    <xf numFmtId="0" fontId="59" fillId="33" borderId="0" applyNumberFormat="0" applyBorder="0" applyAlignment="0" applyProtection="0"/>
    <xf numFmtId="0" fontId="59" fillId="58" borderId="0" applyNumberFormat="0" applyBorder="0" applyAlignment="0" applyProtection="0"/>
    <xf numFmtId="165" fontId="14" fillId="0" borderId="0" applyFont="0" applyFill="0" applyBorder="0" applyAlignment="0" applyProtection="0"/>
    <xf numFmtId="0" fontId="24" fillId="0" borderId="0"/>
    <xf numFmtId="0" fontId="19" fillId="0" borderId="0"/>
    <xf numFmtId="0" fontId="24" fillId="0" borderId="0"/>
    <xf numFmtId="0" fontId="19" fillId="0" borderId="0" applyNumberFormat="0" applyFill="0" applyBorder="0" applyAlignment="0" applyProtection="0"/>
    <xf numFmtId="0" fontId="24" fillId="0" borderId="0"/>
    <xf numFmtId="178" fontId="178" fillId="82" borderId="14">
      <alignment horizontal="center" vertical="center"/>
    </xf>
    <xf numFmtId="0" fontId="24" fillId="0" borderId="0"/>
    <xf numFmtId="0" fontId="63" fillId="71"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212" fontId="120" fillId="0" borderId="0" applyFill="0" applyBorder="0" applyAlignment="0" applyProtection="0"/>
    <xf numFmtId="0" fontId="19" fillId="0" borderId="0"/>
    <xf numFmtId="0" fontId="24" fillId="0" borderId="0"/>
    <xf numFmtId="0" fontId="24" fillId="0" borderId="0"/>
    <xf numFmtId="0" fontId="24" fillId="0" borderId="0"/>
    <xf numFmtId="0" fontId="59" fillId="31"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4" fillId="0" borderId="0"/>
    <xf numFmtId="0" fontId="19" fillId="0" borderId="0"/>
    <xf numFmtId="194" fontId="14" fillId="0" borderId="0" applyFont="0" applyFill="0" applyBorder="0" applyAlignment="0" applyProtection="0"/>
    <xf numFmtId="0" fontId="24" fillId="0" borderId="0"/>
    <xf numFmtId="0" fontId="19"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43" fontId="59" fillId="0" borderId="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applyNumberFormat="0" applyFill="0" applyBorder="0" applyAlignment="0" applyProtection="0"/>
    <xf numFmtId="43" fontId="14" fillId="0" borderId="0" applyFont="0" applyFill="0" applyBorder="0" applyAlignment="0" applyProtection="0"/>
    <xf numFmtId="0" fontId="59" fillId="69" borderId="0" applyNumberFormat="0" applyBorder="0" applyAlignment="0" applyProtection="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9" fillId="0" borderId="0" applyNumberFormat="0" applyFill="0" applyBorder="0" applyAlignment="0" applyProtection="0"/>
    <xf numFmtId="0" fontId="59" fillId="69" borderId="0" applyNumberFormat="0" applyBorder="0" applyAlignment="0" applyProtection="0"/>
    <xf numFmtId="0" fontId="19" fillId="0" borderId="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59" fillId="20"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9" fillId="0" borderId="0">
      <alignment vertical="top"/>
    </xf>
    <xf numFmtId="0" fontId="24" fillId="0" borderId="0"/>
    <xf numFmtId="0" fontId="24" fillId="0" borderId="0"/>
    <xf numFmtId="0" fontId="59" fillId="20" borderId="0" applyNumberFormat="0" applyBorder="0" applyAlignment="0" applyProtection="0"/>
    <xf numFmtId="4" fontId="170" fillId="97" borderId="75" applyNumberFormat="0" applyProtection="0">
      <alignment vertical="center"/>
    </xf>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59" fillId="82" borderId="0" applyNumberFormat="0" applyBorder="0" applyAlignment="0" applyProtection="0"/>
    <xf numFmtId="0" fontId="19" fillId="0" borderId="0"/>
    <xf numFmtId="0" fontId="16" fillId="0" borderId="0" applyNumberFormat="0" applyFill="0" applyBorder="0" applyAlignment="0" applyProtection="0"/>
    <xf numFmtId="0" fontId="24" fillId="0" borderId="0"/>
    <xf numFmtId="0" fontId="19" fillId="0" borderId="0"/>
    <xf numFmtId="0" fontId="19" fillId="0" borderId="0">
      <alignment vertical="top"/>
    </xf>
    <xf numFmtId="0" fontId="24" fillId="0" borderId="0"/>
    <xf numFmtId="0" fontId="19" fillId="0" borderId="0" applyNumberFormat="0" applyFill="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82" borderId="0" applyNumberFormat="0" applyBorder="0" applyAlignment="0" applyProtection="0"/>
    <xf numFmtId="0" fontId="24" fillId="0" borderId="0"/>
    <xf numFmtId="178" fontId="19" fillId="0" borderId="0"/>
    <xf numFmtId="0" fontId="19" fillId="0" borderId="0"/>
    <xf numFmtId="0" fontId="24" fillId="0" borderId="0"/>
    <xf numFmtId="0" fontId="24" fillId="0" borderId="0"/>
    <xf numFmtId="0" fontId="19" fillId="0" borderId="0"/>
    <xf numFmtId="0" fontId="19" fillId="0" borderId="0"/>
    <xf numFmtId="0" fontId="19" fillId="0" borderId="0">
      <alignment vertical="top"/>
    </xf>
    <xf numFmtId="0" fontId="59" fillId="31" borderId="0" applyNumberFormat="0" applyBorder="0" applyAlignment="0" applyProtection="0"/>
    <xf numFmtId="0" fontId="59" fillId="31" borderId="0" applyNumberFormat="0" applyBorder="0" applyAlignment="0" applyProtection="0"/>
    <xf numFmtId="0" fontId="59" fillId="94" borderId="0" applyNumberFormat="0" applyBorder="0" applyAlignment="0" applyProtection="0"/>
    <xf numFmtId="0" fontId="19" fillId="0" borderId="0"/>
    <xf numFmtId="0" fontId="59" fillId="20" borderId="0" applyNumberFormat="0" applyBorder="0" applyAlignment="0" applyProtection="0"/>
    <xf numFmtId="0" fontId="19" fillId="0" borderId="0"/>
    <xf numFmtId="0" fontId="19" fillId="0" borderId="0"/>
    <xf numFmtId="0" fontId="19" fillId="0" borderId="0"/>
    <xf numFmtId="0" fontId="19" fillId="0" borderId="0"/>
    <xf numFmtId="0" fontId="14" fillId="7" borderId="0" applyNumberFormat="0" applyBorder="0" applyAlignment="0" applyProtection="0"/>
    <xf numFmtId="0" fontId="19" fillId="0" borderId="0">
      <alignment vertical="top"/>
    </xf>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60" fillId="20" borderId="0" applyNumberFormat="0" applyBorder="0" applyAlignment="0" applyProtection="0"/>
    <xf numFmtId="42"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24" fillId="0" borderId="0"/>
    <xf numFmtId="0" fontId="19" fillId="0" borderId="0"/>
    <xf numFmtId="0" fontId="19" fillId="0" borderId="0">
      <alignment vertical="top"/>
    </xf>
    <xf numFmtId="0" fontId="19" fillId="0" borderId="0" applyNumberFormat="0" applyFill="0" applyBorder="0" applyAlignment="0" applyProtection="0"/>
    <xf numFmtId="0" fontId="59" fillId="82" borderId="0" applyNumberFormat="0" applyBorder="0" applyAlignment="0" applyProtection="0"/>
    <xf numFmtId="0" fontId="19" fillId="0" borderId="0"/>
    <xf numFmtId="165" fontId="59" fillId="0" borderId="0" applyFont="0" applyFill="0" applyBorder="0" applyAlignment="0" applyProtection="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58" borderId="0" applyNumberFormat="0" applyBorder="0" applyAlignment="0" applyProtection="0"/>
    <xf numFmtId="0" fontId="174" fillId="0" borderId="0" applyNumberFormat="0" applyFill="0" applyBorder="0" applyProtection="0">
      <alignment vertical="top"/>
    </xf>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alignment vertical="top"/>
    </xf>
    <xf numFmtId="0" fontId="24" fillId="0" borderId="0"/>
    <xf numFmtId="0" fontId="24" fillId="0" borderId="0"/>
    <xf numFmtId="0" fontId="59" fillId="20" borderId="0" applyNumberFormat="0" applyBorder="0" applyAlignment="0" applyProtection="0"/>
    <xf numFmtId="0" fontId="59" fillId="31"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4" fillId="38" borderId="0" applyNumberFormat="0" applyBorder="0" applyAlignment="0" applyProtection="0"/>
    <xf numFmtId="0" fontId="24" fillId="0" borderId="0"/>
    <xf numFmtId="0" fontId="59" fillId="20" borderId="0" applyNumberFormat="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59" fillId="58" borderId="0" applyNumberFormat="0" applyBorder="0" applyAlignment="0" applyProtection="0"/>
    <xf numFmtId="0" fontId="19" fillId="0" borderId="0" applyNumberFormat="0" applyFill="0" applyBorder="0" applyAlignment="0" applyProtection="0"/>
    <xf numFmtId="0" fontId="19" fillId="0" borderId="0"/>
    <xf numFmtId="0" fontId="59" fillId="20"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86" fillId="0" borderId="0"/>
    <xf numFmtId="0" fontId="24" fillId="0" borderId="0"/>
    <xf numFmtId="0" fontId="24" fillId="0" borderId="0"/>
    <xf numFmtId="0" fontId="19" fillId="0" borderId="0" applyNumberFormat="0" applyFill="0" applyBorder="0" applyAlignment="0" applyProtection="0"/>
    <xf numFmtId="0" fontId="24" fillId="0" borderId="0"/>
    <xf numFmtId="0" fontId="19" fillId="0" borderId="0"/>
    <xf numFmtId="0" fontId="19" fillId="0" borderId="0"/>
    <xf numFmtId="0" fontId="19" fillId="0" borderId="0"/>
    <xf numFmtId="0" fontId="59" fillId="20" borderId="0" applyNumberFormat="0" applyBorder="0" applyAlignment="0" applyProtection="0"/>
    <xf numFmtId="0" fontId="86"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14" fontId="58" fillId="0" borderId="0" applyProtection="0">
      <alignment vertical="center"/>
    </xf>
    <xf numFmtId="0" fontId="19" fillId="0" borderId="0"/>
    <xf numFmtId="0" fontId="19" fillId="0" borderId="0"/>
    <xf numFmtId="0" fontId="19"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59" fillId="82" borderId="0" applyNumberFormat="0" applyBorder="0" applyAlignment="0" applyProtection="0"/>
    <xf numFmtId="0" fontId="24" fillId="0" borderId="0"/>
    <xf numFmtId="0" fontId="19" fillId="0" borderId="0" applyNumberFormat="0" applyFill="0" applyBorder="0" applyAlignment="0" applyProtection="0"/>
    <xf numFmtId="0" fontId="59" fillId="69" borderId="0" applyNumberFormat="0" applyBorder="0" applyAlignment="0" applyProtection="0"/>
    <xf numFmtId="0" fontId="19"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59" fillId="58"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20" borderId="0" applyNumberFormat="0" applyBorder="0" applyAlignment="0" applyProtection="0"/>
    <xf numFmtId="211" fontId="19" fillId="0" borderId="0" applyFont="0" applyFill="0" applyBorder="0" applyAlignment="0" applyProtection="0"/>
    <xf numFmtId="180" fontId="122" fillId="97" borderId="14">
      <alignment horizontal="right" vertical="center" indent="1"/>
    </xf>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 fontId="122" fillId="97" borderId="14">
      <alignment horizontal="right" vertical="center" indent="1"/>
    </xf>
    <xf numFmtId="0" fontId="19" fillId="0" borderId="0"/>
    <xf numFmtId="0" fontId="24" fillId="0" borderId="0"/>
    <xf numFmtId="0" fontId="24" fillId="0" borderId="0"/>
    <xf numFmtId="0" fontId="14" fillId="0" borderId="0"/>
    <xf numFmtId="165"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230" fontId="122" fillId="97" borderId="14">
      <alignment horizontal="right" vertical="center" indent="1"/>
    </xf>
    <xf numFmtId="0" fontId="19" fillId="0" borderId="0"/>
    <xf numFmtId="0" fontId="24" fillId="0" borderId="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59" fillId="33"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59" fillId="81" borderId="0" applyNumberFormat="0" applyBorder="0" applyAlignment="0" applyProtection="0"/>
    <xf numFmtId="0" fontId="19" fillId="0" borderId="0"/>
    <xf numFmtId="0" fontId="19" fillId="0" borderId="0"/>
    <xf numFmtId="165" fontId="19" fillId="0" borderId="0" applyFont="0" applyFill="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0" fontId="59" fillId="20"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63" fillId="27" borderId="0" applyNumberFormat="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59" fillId="20" borderId="0" applyNumberFormat="0" applyBorder="0" applyAlignment="0" applyProtection="0"/>
    <xf numFmtId="0" fontId="24" fillId="0" borderId="0"/>
    <xf numFmtId="0" fontId="19" fillId="0" borderId="0"/>
    <xf numFmtId="183" fontId="123" fillId="71"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222" fontId="129" fillId="0" borderId="0">
      <protection locked="0"/>
    </xf>
    <xf numFmtId="0" fontId="16"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1" fontId="169" fillId="0" borderId="0" applyNumberFormat="0" applyFill="0" applyBorder="0" applyAlignment="0" applyProtection="0">
      <alignment horizontal="center" vertical="top"/>
    </xf>
    <xf numFmtId="0" fontId="24" fillId="0" borderId="0"/>
    <xf numFmtId="227" fontId="19" fillId="0" borderId="0" applyFont="0" applyFill="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59" fillId="58" borderId="0" applyNumberFormat="0" applyBorder="0" applyAlignment="0" applyProtection="0"/>
    <xf numFmtId="0" fontId="19" fillId="0" borderId="0"/>
    <xf numFmtId="0" fontId="24"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224" fontId="27"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24" fillId="0" borderId="0"/>
    <xf numFmtId="0" fontId="59" fillId="74" borderId="0" applyNumberFormat="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59" fillId="58" borderId="0" applyNumberFormat="0" applyBorder="0" applyAlignment="0" applyProtection="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applyNumberFormat="0" applyFill="0" applyBorder="0" applyAlignment="0" applyProtection="0"/>
    <xf numFmtId="165" fontId="59" fillId="0" borderId="0" applyFont="0" applyFill="0" applyBorder="0" applyAlignment="0" applyProtection="0"/>
    <xf numFmtId="0" fontId="19" fillId="0" borderId="0"/>
    <xf numFmtId="0" fontId="14" fillId="0" borderId="0"/>
    <xf numFmtId="0" fontId="59" fillId="3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22" fillId="97" borderId="14">
      <alignment horizontal="right" vertical="center"/>
    </xf>
    <xf numFmtId="42" fontId="59" fillId="0" borderId="0" applyFont="0" applyFill="0" applyBorder="0" applyAlignment="0" applyProtection="0"/>
    <xf numFmtId="0" fontId="19" fillId="0" borderId="0"/>
    <xf numFmtId="0" fontId="19" fillId="0" borderId="0">
      <alignment vertical="top"/>
    </xf>
    <xf numFmtId="0" fontId="19" fillId="0" borderId="0"/>
    <xf numFmtId="197" fontId="19" fillId="0" borderId="0" applyFont="0" applyFill="0" applyBorder="0" applyAlignment="0" applyProtection="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43" fontId="59" fillId="0" borderId="0" applyFont="0" applyFill="0" applyBorder="0" applyAlignment="0" applyProtection="0"/>
    <xf numFmtId="0" fontId="16" fillId="0" borderId="0" applyNumberFormat="0" applyFill="0" applyBorder="0" applyAlignment="0" applyProtection="0"/>
    <xf numFmtId="0" fontId="24" fillId="0" borderId="0"/>
    <xf numFmtId="0" fontId="19" fillId="0" borderId="0"/>
    <xf numFmtId="165" fontId="5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59" fillId="74"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183" fontId="140" fillId="0" borderId="0" applyNumberFormat="0" applyFill="0" applyBorder="0" applyAlignment="0" applyProtection="0">
      <alignment vertical="top"/>
      <protection locked="0"/>
    </xf>
    <xf numFmtId="0" fontId="19" fillId="0" borderId="0"/>
    <xf numFmtId="0" fontId="14" fillId="47"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19" fillId="0" borderId="0" applyNumberFormat="0" applyFill="0" applyBorder="0" applyAlignment="0" applyProtection="0"/>
    <xf numFmtId="0" fontId="19" fillId="0" borderId="0"/>
    <xf numFmtId="0" fontId="151" fillId="0" borderId="0" applyNumberFormat="0" applyFill="0" applyBorder="0" applyAlignment="0" applyProtection="0"/>
    <xf numFmtId="0" fontId="19" fillId="0" borderId="0"/>
    <xf numFmtId="0" fontId="19" fillId="0" borderId="0"/>
    <xf numFmtId="183" fontId="19" fillId="0" borderId="0"/>
    <xf numFmtId="0" fontId="24" fillId="0" borderId="0"/>
    <xf numFmtId="0" fontId="24" fillId="0" borderId="0"/>
    <xf numFmtId="0" fontId="16"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26" fillId="99" borderId="0" applyNumberFormat="0" applyBorder="0" applyAlignment="0" applyProtection="0"/>
    <xf numFmtId="0" fontId="59" fillId="74" borderId="0" applyNumberFormat="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1" fillId="0" borderId="0" applyNumberForma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183" fontId="59" fillId="33" borderId="0" applyNumberFormat="0" applyBorder="0" applyAlignment="0" applyProtection="0"/>
    <xf numFmtId="176" fontId="79" fillId="0" borderId="0"/>
    <xf numFmtId="0" fontId="63"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165" fontId="59" fillId="0" borderId="0" applyFont="0" applyFill="0" applyBorder="0" applyAlignment="0" applyProtection="0"/>
    <xf numFmtId="0" fontId="59" fillId="27"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59" fillId="27" borderId="0" applyNumberFormat="0" applyBorder="0" applyAlignment="0" applyProtection="0"/>
    <xf numFmtId="0" fontId="19" fillId="0" borderId="0"/>
    <xf numFmtId="0" fontId="59" fillId="0" borderId="0" applyNumberFormat="0" applyFont="0" applyFill="0" applyBorder="0" applyAlignment="0" applyProtection="0"/>
    <xf numFmtId="0" fontId="128" fillId="0" borderId="0" applyNumberFormat="0" applyFont="0" applyFill="0" applyBorder="0" applyAlignment="0" applyProtection="0">
      <alignment vertical="top"/>
    </xf>
    <xf numFmtId="0" fontId="63" fillId="98"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24" fillId="0" borderId="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24" fillId="0" borderId="0"/>
    <xf numFmtId="0" fontId="19" fillId="0" borderId="0" applyNumberFormat="0" applyFill="0" applyBorder="0" applyAlignment="0" applyProtection="0"/>
    <xf numFmtId="0" fontId="130" fillId="101"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63" fillId="58" borderId="0" applyNumberFormat="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127" fillId="0" borderId="0" applyNumberFormat="0" applyFill="0" applyBorder="0" applyAlignment="0" applyProtection="0">
      <alignment vertical="top"/>
      <protection locked="0"/>
    </xf>
    <xf numFmtId="0" fontId="14" fillId="0" borderId="0"/>
    <xf numFmtId="0" fontId="63" fillId="98" borderId="0" applyNumberFormat="0" applyBorder="0" applyAlignment="0" applyProtection="0"/>
    <xf numFmtId="0" fontId="24" fillId="0" borderId="0"/>
    <xf numFmtId="0" fontId="59" fillId="23" borderId="0" applyNumberFormat="0" applyBorder="0" applyAlignment="0" applyProtection="0"/>
    <xf numFmtId="0" fontId="186" fillId="61" borderId="66" applyNumberFormat="0" applyAlignment="0" applyProtection="0"/>
    <xf numFmtId="0" fontId="24" fillId="0" borderId="0"/>
    <xf numFmtId="0" fontId="24" fillId="0" borderId="0"/>
    <xf numFmtId="183" fontId="59" fillId="82"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178" fontId="127" fillId="0" borderId="0" applyNumberFormat="0" applyFill="0" applyBorder="0" applyAlignment="0" applyProtection="0">
      <alignment vertical="top"/>
      <protection locked="0"/>
    </xf>
    <xf numFmtId="0" fontId="14" fillId="0" borderId="0"/>
    <xf numFmtId="0" fontId="59" fillId="20" borderId="0" applyNumberFormat="0" applyBorder="0" applyAlignment="0" applyProtection="0"/>
    <xf numFmtId="0" fontId="19" fillId="0" borderId="0"/>
    <xf numFmtId="0" fontId="24" fillId="0" borderId="0"/>
    <xf numFmtId="0" fontId="59" fillId="23" borderId="0" applyNumberFormat="0" applyBorder="0" applyAlignment="0" applyProtection="0"/>
    <xf numFmtId="0" fontId="24" fillId="0" borderId="0"/>
    <xf numFmtId="0" fontId="59" fillId="82" borderId="0" applyNumberFormat="0" applyBorder="0" applyAlignment="0" applyProtection="0"/>
    <xf numFmtId="0" fontId="19" fillId="0" borderId="0"/>
    <xf numFmtId="183" fontId="59" fillId="82" borderId="0" applyNumberFormat="0" applyBorder="0" applyAlignment="0" applyProtection="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183" fontId="123" fillId="58" borderId="0" applyNumberFormat="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59" fillId="74" borderId="0" applyNumberFormat="0" applyBorder="0" applyAlignment="0" applyProtection="0"/>
    <xf numFmtId="194" fontId="14"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1" fontId="171" fillId="105" borderId="7" applyNumberFormat="0" applyBorder="0" applyAlignment="0">
      <alignment horizontal="center" vertical="top" wrapText="1"/>
      <protection hidden="1"/>
    </xf>
    <xf numFmtId="0" fontId="19" fillId="0" borderId="0"/>
    <xf numFmtId="0" fontId="24" fillId="0" borderId="0"/>
    <xf numFmtId="0" fontId="19" fillId="0" borderId="0" applyNumberFormat="0" applyFill="0" applyBorder="0" applyAlignment="0" applyProtection="0"/>
    <xf numFmtId="0" fontId="19" fillId="0" borderId="0"/>
    <xf numFmtId="0" fontId="19" fillId="0" borderId="0"/>
    <xf numFmtId="0" fontId="19" fillId="0" borderId="0"/>
    <xf numFmtId="0" fontId="59" fillId="31" borderId="0" applyNumberFormat="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9" fillId="0" borderId="0" applyNumberFormat="0" applyFill="0" applyBorder="0" applyAlignment="0" applyProtection="0"/>
    <xf numFmtId="0" fontId="59" fillId="82" borderId="0" applyNumberFormat="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applyNumberFormat="0" applyFill="0" applyBorder="0" applyAlignment="0" applyProtection="0"/>
    <xf numFmtId="0" fontId="24" fillId="0" borderId="0"/>
    <xf numFmtId="0" fontId="24" fillId="0" borderId="0"/>
    <xf numFmtId="0" fontId="19" fillId="0" borderId="0"/>
    <xf numFmtId="0" fontId="14"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23" borderId="0" applyNumberFormat="0" applyBorder="0" applyAlignment="0" applyProtection="0"/>
    <xf numFmtId="0" fontId="19" fillId="0" borderId="0"/>
    <xf numFmtId="0" fontId="59" fillId="71" borderId="0" applyNumberFormat="0" applyBorder="0" applyAlignment="0" applyProtection="0"/>
    <xf numFmtId="0" fontId="19" fillId="0" borderId="0"/>
    <xf numFmtId="0" fontId="24" fillId="0" borderId="0"/>
    <xf numFmtId="0" fontId="24" fillId="0" borderId="0"/>
    <xf numFmtId="0" fontId="14" fillId="0" borderId="0"/>
    <xf numFmtId="0" fontId="19" fillId="0" borderId="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82"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59" fillId="33" borderId="0" applyNumberFormat="0" applyBorder="0" applyAlignment="0" applyProtection="0"/>
    <xf numFmtId="0" fontId="59" fillId="69"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19" fillId="0" borderId="0"/>
    <xf numFmtId="0" fontId="14" fillId="0" borderId="0"/>
    <xf numFmtId="0" fontId="59" fillId="82" borderId="0" applyNumberFormat="0" applyBorder="0" applyAlignment="0" applyProtection="0"/>
    <xf numFmtId="0" fontId="19" fillId="0" borderId="0"/>
    <xf numFmtId="0" fontId="24"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59" fillId="33" borderId="0" applyNumberFormat="0" applyBorder="0" applyAlignment="0" applyProtection="0"/>
    <xf numFmtId="0" fontId="19" fillId="0" borderId="0" applyNumberFormat="0" applyFill="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165" fontId="59" fillId="0" borderId="0" applyFont="0" applyFill="0" applyBorder="0" applyAlignment="0" applyProtection="0"/>
    <xf numFmtId="0" fontId="19" fillId="0" borderId="0"/>
    <xf numFmtId="0" fontId="59" fillId="8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41"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59" fillId="20"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4" fillId="0" borderId="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19" fillId="0" borderId="0"/>
    <xf numFmtId="0" fontId="19" fillId="0" borderId="0"/>
    <xf numFmtId="0" fontId="19"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63" fillId="98"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24" fillId="0" borderId="0"/>
    <xf numFmtId="0" fontId="24" fillId="0" borderId="0"/>
    <xf numFmtId="0" fontId="19" fillId="0" borderId="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6" fillId="0" borderId="0" applyNumberFormat="0" applyFill="0" applyBorder="0" applyAlignment="0" applyProtection="0"/>
    <xf numFmtId="0" fontId="59" fillId="69" borderId="0" applyNumberFormat="0" applyBorder="0" applyAlignment="0" applyProtection="0"/>
    <xf numFmtId="0" fontId="19" fillId="0" borderId="0" applyNumberFormat="0" applyFill="0" applyBorder="0" applyAlignment="0" applyProtection="0"/>
    <xf numFmtId="0" fontId="19" fillId="0" borderId="0"/>
    <xf numFmtId="0" fontId="138" fillId="82" borderId="57" applyNumberFormat="0" applyAlignment="0" applyProtection="0"/>
    <xf numFmtId="0" fontId="19" fillId="0" borderId="0"/>
    <xf numFmtId="0" fontId="24" fillId="0" borderId="0"/>
    <xf numFmtId="0" fontId="24" fillId="0" borderId="0"/>
    <xf numFmtId="0" fontId="59" fillId="20"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86" fillId="0" borderId="0"/>
    <xf numFmtId="165"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86" fillId="0" borderId="0"/>
    <xf numFmtId="0" fontId="19" fillId="0" borderId="0"/>
    <xf numFmtId="0" fontId="19" fillId="0" borderId="0"/>
    <xf numFmtId="0" fontId="86" fillId="0" borderId="0"/>
    <xf numFmtId="0" fontId="19" fillId="0" borderId="0"/>
    <xf numFmtId="0" fontId="16" fillId="0" borderId="0" applyNumberFormat="0" applyFill="0" applyBorder="0" applyAlignment="0" applyProtection="0"/>
    <xf numFmtId="0" fontId="19" fillId="0" borderId="0"/>
    <xf numFmtId="0" fontId="59" fillId="33" borderId="0" applyNumberFormat="0" applyBorder="0" applyAlignment="0" applyProtection="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24" fillId="0" borderId="0"/>
    <xf numFmtId="4" fontId="133" fillId="97" borderId="14">
      <alignment horizontal="right" vertical="center" indent="1"/>
    </xf>
    <xf numFmtId="0" fontId="19" fillId="0" borderId="0"/>
    <xf numFmtId="0" fontId="19" fillId="0" borderId="0"/>
    <xf numFmtId="0" fontId="59" fillId="81"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59" fillId="82" borderId="0" applyNumberFormat="0" applyBorder="0" applyAlignment="0" applyProtection="0"/>
    <xf numFmtId="0" fontId="63" fillId="111" borderId="0" applyNumberFormat="0" applyBorder="0" applyAlignment="0" applyProtection="0"/>
    <xf numFmtId="165" fontId="59" fillId="0" borderId="0" applyFont="0" applyFill="0" applyBorder="0" applyAlignment="0" applyProtection="0"/>
    <xf numFmtId="22" fontId="19" fillId="0" borderId="0" applyFont="0" applyFill="0" applyBorder="0" applyAlignment="0" applyProtection="0">
      <alignment wrapText="1"/>
    </xf>
    <xf numFmtId="0" fontId="86"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211" fontId="19" fillId="0" borderId="0" applyFont="0" applyFill="0" applyBorder="0" applyAlignment="0" applyProtection="0"/>
    <xf numFmtId="0" fontId="19" fillId="0" borderId="0"/>
    <xf numFmtId="0" fontId="19" fillId="0" borderId="0"/>
    <xf numFmtId="0" fontId="24" fillId="0" borderId="0"/>
    <xf numFmtId="0" fontId="24" fillId="0" borderId="0"/>
    <xf numFmtId="0" fontId="59" fillId="23" borderId="0" applyNumberFormat="0" applyBorder="0" applyAlignment="0" applyProtection="0"/>
    <xf numFmtId="0" fontId="59" fillId="23" borderId="0" applyNumberFormat="0" applyBorder="0" applyAlignment="0" applyProtection="0"/>
    <xf numFmtId="0" fontId="19" fillId="0" borderId="0"/>
    <xf numFmtId="0" fontId="59" fillId="82" borderId="0" applyNumberFormat="0" applyBorder="0" applyAlignment="0" applyProtection="0"/>
    <xf numFmtId="165" fontId="59" fillId="0" borderId="0" applyFont="0" applyFill="0" applyBorder="0" applyAlignment="0" applyProtection="0"/>
    <xf numFmtId="0" fontId="24" fillId="0" borderId="0"/>
    <xf numFmtId="0" fontId="86"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63" fillId="71" borderId="0" applyNumberFormat="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86" fillId="0" borderId="0"/>
    <xf numFmtId="0" fontId="14" fillId="0" borderId="0"/>
    <xf numFmtId="0" fontId="19"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193" fontId="125"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210"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alignment vertical="top"/>
    </xf>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alignment vertical="top"/>
    </xf>
    <xf numFmtId="0" fontId="24" fillId="0" borderId="0"/>
    <xf numFmtId="0" fontId="19" fillId="0" borderId="0"/>
    <xf numFmtId="0" fontId="19" fillId="0" borderId="0"/>
    <xf numFmtId="0" fontId="19" fillId="0" borderId="0">
      <alignment vertical="top"/>
    </xf>
    <xf numFmtId="0" fontId="5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210" fontId="1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197" fontId="19" fillId="0" borderId="0" applyFont="0" applyFill="0" applyBorder="0" applyAlignment="0" applyProtection="0"/>
    <xf numFmtId="217" fontId="27"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applyNumberFormat="0" applyFill="0" applyBorder="0" applyAlignment="0" applyProtection="0"/>
    <xf numFmtId="42" fontId="1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63" fillId="82" borderId="0" applyNumberFormat="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24" fillId="0" borderId="0"/>
    <xf numFmtId="0" fontId="24" fillId="0" borderId="0"/>
    <xf numFmtId="0" fontId="24" fillId="0" borderId="0"/>
    <xf numFmtId="0" fontId="24" fillId="0" borderId="0"/>
    <xf numFmtId="193" fontId="12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applyNumberFormat="0" applyFill="0" applyBorder="0" applyAlignment="0" applyProtection="0"/>
    <xf numFmtId="0" fontId="24" fillId="0" borderId="0"/>
    <xf numFmtId="0" fontId="86"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27"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59" fillId="33" borderId="0" applyNumberFormat="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82" fillId="0" borderId="0"/>
    <xf numFmtId="0" fontId="19" fillId="0" borderId="0"/>
    <xf numFmtId="0" fontId="19" fillId="0" borderId="0"/>
    <xf numFmtId="0" fontId="24" fillId="0" borderId="0"/>
    <xf numFmtId="0" fontId="19"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59" fillId="33"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83" fontId="162" fillId="0" borderId="18" applyNumberFormat="0" applyFill="0" applyBorder="0" applyAlignment="0" applyProtection="0">
      <protection hidden="1"/>
    </xf>
    <xf numFmtId="0" fontId="59" fillId="114"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24" fillId="0" borderId="0"/>
    <xf numFmtId="0" fontId="59" fillId="0" borderId="0" applyNumberFormat="0" applyFont="0" applyFill="0" applyBorder="0" applyAlignment="0" applyProtection="0"/>
    <xf numFmtId="0" fontId="19" fillId="0" borderId="0">
      <alignment vertical="top"/>
    </xf>
    <xf numFmtId="0" fontId="19" fillId="0" borderId="0"/>
    <xf numFmtId="0" fontId="19" fillId="0" borderId="0"/>
    <xf numFmtId="0" fontId="19" fillId="0" borderId="0"/>
    <xf numFmtId="0" fontId="14" fillId="0" borderId="0"/>
    <xf numFmtId="197" fontId="19" fillId="0" borderId="0" applyFont="0" applyFill="0" applyBorder="0" applyAlignment="0" applyProtection="0"/>
    <xf numFmtId="0" fontId="19" fillId="0" borderId="0">
      <alignment vertical="top"/>
    </xf>
    <xf numFmtId="0" fontId="59" fillId="74" borderId="0" applyNumberFormat="0" applyBorder="0" applyAlignment="0" applyProtection="0"/>
    <xf numFmtId="0" fontId="59" fillId="74"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97" fontId="1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lignment vertical="top"/>
    </xf>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97" fontId="1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applyNumberFormat="0" applyFill="0" applyBorder="0" applyAlignment="0" applyProtection="0"/>
    <xf numFmtId="0" fontId="24" fillId="0" borderId="0"/>
    <xf numFmtId="165"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59" fillId="8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0" fontId="19" fillId="0" borderId="0"/>
    <xf numFmtId="0" fontId="19" fillId="0" borderId="0"/>
    <xf numFmtId="230" fontId="133" fillId="97" borderId="14">
      <alignment horizontal="right" vertical="center" indent="1"/>
    </xf>
    <xf numFmtId="0" fontId="19" fillId="0" borderId="0"/>
    <xf numFmtId="0" fontId="19" fillId="0" borderId="0"/>
    <xf numFmtId="0" fontId="59" fillId="8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19" fillId="0" borderId="0"/>
    <xf numFmtId="191" fontId="133" fillId="97" borderId="14">
      <alignment horizontal="right" vertical="center" indent="1"/>
    </xf>
    <xf numFmtId="0" fontId="19" fillId="0" borderId="0"/>
    <xf numFmtId="0" fontId="19" fillId="0" borderId="0"/>
    <xf numFmtId="0" fontId="59" fillId="81"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42" fontId="59" fillId="0" borderId="0" applyFont="0" applyFill="0" applyBorder="0" applyAlignment="0" applyProtection="0"/>
    <xf numFmtId="178" fontId="175" fillId="0" borderId="0" applyNumberFormat="0" applyFill="0" applyBorder="0" applyAlignment="0" applyProtection="0">
      <alignment vertical="top"/>
      <protection locked="0"/>
    </xf>
    <xf numFmtId="0" fontId="24" fillId="0" borderId="0"/>
    <xf numFmtId="0" fontId="24"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211" fontId="1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211" fontId="19" fillId="0" borderId="0" applyFon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applyNumberFormat="0" applyFill="0" applyBorder="0" applyAlignment="0" applyProtection="0"/>
    <xf numFmtId="42" fontId="59" fillId="0" borderId="0" applyFont="0" applyFill="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19"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applyNumberFormat="0" applyFill="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applyNumberFormat="0" applyFill="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42" fontId="19" fillId="0" borderId="0" applyFont="0" applyFill="0" applyBorder="0" applyAlignment="0" applyProtection="0"/>
    <xf numFmtId="0" fontId="19" fillId="0" borderId="0" applyNumberFormat="0" applyFill="0" applyBorder="0" applyAlignment="0" applyProtection="0"/>
    <xf numFmtId="0" fontId="60" fillId="33" borderId="0" applyNumberFormat="0" applyBorder="0" applyAlignment="0" applyProtection="0"/>
    <xf numFmtId="0" fontId="19" fillId="0" borderId="0" applyNumberFormat="0" applyFill="0" applyBorder="0" applyAlignment="0" applyProtection="0"/>
    <xf numFmtId="227" fontId="19"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94" borderId="0" applyNumberFormat="0" applyFont="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9" fillId="0" borderId="0" applyNumberFormat="0" applyFill="0" applyBorder="0" applyAlignment="0" applyProtection="0"/>
    <xf numFmtId="227" fontId="19" fillId="0" borderId="0" applyFont="0" applyFill="0" applyBorder="0" applyAlignment="0" applyProtection="0"/>
    <xf numFmtId="165" fontId="59" fillId="0" borderId="0" applyFon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227" fontId="19" fillId="0" borderId="0" applyFont="0" applyFill="0" applyBorder="0" applyAlignment="0" applyProtection="0"/>
    <xf numFmtId="0" fontId="24" fillId="0" borderId="0"/>
    <xf numFmtId="0" fontId="24"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227" fontId="19" fillId="0" borderId="0" applyFont="0" applyFill="0" applyBorder="0" applyAlignment="0" applyProtection="0"/>
    <xf numFmtId="0" fontId="19" fillId="0" borderId="0" applyNumberForma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60" fillId="23" borderId="0" applyNumberFormat="0" applyBorder="0" applyAlignment="0" applyProtection="0"/>
    <xf numFmtId="0" fontId="19" fillId="0" borderId="0" applyNumberForma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applyNumberForma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2" fillId="0" borderId="0" applyNumberFormat="0" applyFill="0" applyBorder="0" applyProtection="0">
      <alignment horizontal="centerContinuous"/>
    </xf>
    <xf numFmtId="0" fontId="59" fillId="27" borderId="0" applyNumberFormat="0" applyBorder="0" applyAlignment="0" applyProtection="0"/>
    <xf numFmtId="0" fontId="59" fillId="27" borderId="0" applyNumberFormat="0" applyBorder="0" applyAlignment="0" applyProtection="0"/>
    <xf numFmtId="42" fontId="59" fillId="0" borderId="0" applyFont="0" applyFill="0" applyBorder="0" applyAlignment="0" applyProtection="0"/>
    <xf numFmtId="0" fontId="19" fillId="0" borderId="0"/>
    <xf numFmtId="0" fontId="19"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applyNumberFormat="0" applyFill="0" applyBorder="0" applyAlignment="0" applyProtection="0"/>
    <xf numFmtId="0" fontId="19" fillId="0" borderId="0"/>
    <xf numFmtId="0" fontId="59" fillId="33" borderId="0" applyNumberFormat="0" applyBorder="0" applyAlignment="0" applyProtection="0"/>
    <xf numFmtId="180" fontId="19" fillId="0" borderId="0" applyFont="0" applyFill="0" applyBorder="0" applyAlignment="0" applyProtection="0"/>
    <xf numFmtId="0" fontId="24" fillId="0" borderId="0"/>
    <xf numFmtId="0" fontId="24" fillId="0" borderId="0"/>
    <xf numFmtId="0" fontId="19"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42" fontId="5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59" fillId="33" borderId="0" applyNumberFormat="0" applyBorder="0" applyAlignment="0" applyProtection="0"/>
    <xf numFmtId="0" fontId="19" fillId="0" borderId="0"/>
    <xf numFmtId="0" fontId="19" fillId="0" borderId="0"/>
    <xf numFmtId="0" fontId="14" fillId="0" borderId="0"/>
    <xf numFmtId="0" fontId="59" fillId="31" borderId="0" applyNumberFormat="0" applyBorder="0" applyAlignment="0" applyProtection="0"/>
    <xf numFmtId="0" fontId="59" fillId="31" borderId="0" applyNumberFormat="0" applyBorder="0" applyAlignment="0" applyProtection="0"/>
    <xf numFmtId="0" fontId="19" fillId="0" borderId="0" applyNumberFormat="0" applyFill="0" applyBorder="0" applyAlignment="0" applyProtection="0"/>
    <xf numFmtId="0" fontId="14" fillId="0" borderId="0"/>
    <xf numFmtId="0" fontId="24" fillId="0" borderId="0"/>
    <xf numFmtId="0" fontId="19" fillId="0" borderId="0"/>
    <xf numFmtId="0" fontId="59" fillId="82" borderId="0" applyNumberFormat="0" applyBorder="0" applyAlignment="0" applyProtection="0"/>
    <xf numFmtId="0" fontId="24" fillId="0" borderId="0"/>
    <xf numFmtId="0" fontId="24" fillId="0" borderId="0"/>
    <xf numFmtId="0" fontId="19" fillId="0" borderId="0" applyNumberFormat="0" applyFill="0" applyBorder="0" applyAlignment="0" applyProtection="0"/>
    <xf numFmtId="0" fontId="59" fillId="31"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24" fillId="0" borderId="0"/>
    <xf numFmtId="0" fontId="24" fillId="0" borderId="0"/>
    <xf numFmtId="183" fontId="59" fillId="20"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19" fillId="0" borderId="0"/>
    <xf numFmtId="0" fontId="19" fillId="0" borderId="0" applyNumberFormat="0" applyFill="0" applyBorder="0" applyAlignment="0" applyProtection="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60" fillId="20" borderId="0" applyNumberFormat="0" applyBorder="0" applyAlignment="0" applyProtection="0"/>
    <xf numFmtId="0" fontId="24" fillId="0" borderId="0"/>
    <xf numFmtId="0" fontId="59" fillId="0" borderId="0" applyNumberFormat="0" applyFont="0" applyFill="0" applyBorder="0" applyAlignment="0" applyProtection="0"/>
    <xf numFmtId="0" fontId="19" fillId="0" borderId="0"/>
    <xf numFmtId="0" fontId="19" fillId="0" borderId="0" applyNumberFormat="0" applyFill="0" applyBorder="0" applyAlignment="0" applyProtection="0"/>
    <xf numFmtId="0" fontId="24" fillId="0" borderId="0"/>
    <xf numFmtId="0" fontId="24" fillId="0" borderId="0"/>
    <xf numFmtId="0" fontId="59" fillId="82"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151"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59" fillId="82" borderId="0" applyNumberFormat="0" applyBorder="0" applyAlignment="0" applyProtection="0"/>
    <xf numFmtId="0" fontId="19"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applyNumberFormat="0" applyFill="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applyNumberFormat="0" applyFill="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59" fillId="20" borderId="0" applyNumberFormat="0" applyBorder="0" applyAlignment="0" applyProtection="0"/>
    <xf numFmtId="0" fontId="19" fillId="0" borderId="0"/>
    <xf numFmtId="0" fontId="19" fillId="0" borderId="0"/>
    <xf numFmtId="0" fontId="19"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63" fillId="58" borderId="0" applyNumberFormat="0" applyBorder="0" applyAlignment="0" applyProtection="0"/>
    <xf numFmtId="0" fontId="19" fillId="0" borderId="0"/>
    <xf numFmtId="0" fontId="24" fillId="0" borderId="0"/>
    <xf numFmtId="0" fontId="151" fillId="0" borderId="0" applyNumberFormat="0" applyFill="0" applyBorder="0" applyAlignment="0" applyProtection="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63" fillId="88" borderId="0" applyNumberFormat="0" applyBorder="0" applyAlignment="0" applyProtection="0"/>
    <xf numFmtId="0" fontId="59" fillId="69"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51"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94" borderId="0" applyNumberFormat="0" applyFont="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9" fillId="94" borderId="0" applyNumberFormat="0" applyFont="0" applyAlignment="0" applyProtection="0"/>
    <xf numFmtId="0" fontId="24" fillId="0" borderId="0"/>
    <xf numFmtId="0" fontId="24" fillId="0" borderId="0"/>
    <xf numFmtId="0" fontId="24" fillId="0" borderId="0"/>
    <xf numFmtId="0" fontId="24" fillId="0" borderId="0"/>
    <xf numFmtId="0" fontId="19" fillId="0" borderId="0" applyNumberFormat="0" applyFill="0" applyBorder="0" applyAlignment="0" applyProtection="0"/>
    <xf numFmtId="0" fontId="19" fillId="94" borderId="0" applyNumberFormat="0" applyFont="0" applyAlignment="0" applyProtection="0"/>
    <xf numFmtId="183" fontId="59" fillId="74"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63" fillId="94" borderId="0" applyNumberFormat="0" applyBorder="0" applyAlignment="0" applyProtection="0"/>
    <xf numFmtId="0" fontId="19" fillId="94" borderId="0" applyNumberFormat="0" applyFont="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24" fillId="0" borderId="0"/>
    <xf numFmtId="0" fontId="19" fillId="0" borderId="0" applyNumberFormat="0" applyFill="0" applyBorder="0" applyAlignment="0" applyProtection="0"/>
    <xf numFmtId="0" fontId="24"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27" borderId="0" applyNumberFormat="0" applyBorder="0" applyAlignment="0" applyProtection="0"/>
    <xf numFmtId="0" fontId="19" fillId="0" borderId="0"/>
    <xf numFmtId="0" fontId="19" fillId="0" borderId="0"/>
    <xf numFmtId="165" fontId="59" fillId="0" borderId="0" applyFont="0" applyFill="0" applyBorder="0" applyAlignment="0" applyProtection="0"/>
    <xf numFmtId="183" fontId="144" fillId="0" borderId="8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241" fontId="125"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24" fillId="0" borderId="0"/>
    <xf numFmtId="0" fontId="19" fillId="0" borderId="0" applyNumberFormat="0" applyFill="0" applyBorder="0" applyAlignment="0" applyProtection="0"/>
    <xf numFmtId="0" fontId="59" fillId="58" borderId="0" applyNumberFormat="0" applyBorder="0" applyAlignment="0" applyProtection="0"/>
    <xf numFmtId="42" fontId="59" fillId="0" borderId="0" applyFont="0" applyFill="0" applyBorder="0" applyAlignment="0" applyProtection="0"/>
    <xf numFmtId="0" fontId="19" fillId="0" borderId="0" applyNumberForma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applyNumberFormat="0" applyFill="0" applyBorder="0" applyAlignment="0" applyProtection="0"/>
    <xf numFmtId="0" fontId="59" fillId="58" borderId="0" applyNumberFormat="0" applyBorder="0" applyAlignment="0" applyProtection="0"/>
    <xf numFmtId="0" fontId="24" fillId="0" borderId="0"/>
    <xf numFmtId="0" fontId="24" fillId="0" borderId="0"/>
    <xf numFmtId="0" fontId="19" fillId="0" borderId="0" applyNumberFormat="0" applyFill="0" applyBorder="0" applyAlignment="0" applyProtection="0"/>
    <xf numFmtId="0" fontId="24" fillId="0" borderId="0"/>
    <xf numFmtId="0" fontId="19" fillId="0" borderId="0" applyNumberFormat="0" applyFill="0" applyBorder="0" applyAlignment="0" applyProtection="0"/>
    <xf numFmtId="165" fontId="72"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65" fillId="109" borderId="75" applyNumberFormat="0" applyProtection="0">
      <alignment horizontal="left" vertical="center" indent="1"/>
    </xf>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24" fillId="0" borderId="0"/>
    <xf numFmtId="0" fontId="59" fillId="23"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applyNumberFormat="0" applyFill="0" applyBorder="0" applyAlignment="0" applyProtection="0"/>
    <xf numFmtId="183" fontId="63" fillId="25" borderId="0" applyNumberFormat="0" applyBorder="0" applyAlignment="0" applyProtection="0"/>
    <xf numFmtId="208" fontId="1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0" fontId="19" fillId="0" borderId="0" applyNumberForma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00" fillId="82" borderId="57" applyNumberFormat="0" applyAlignment="0" applyProtection="0"/>
    <xf numFmtId="0" fontId="19"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59" fillId="58" borderId="0" applyNumberFormat="0" applyBorder="0" applyAlignment="0" applyProtection="0"/>
    <xf numFmtId="217" fontId="120" fillId="0" borderId="0" applyFill="0" applyBorder="0" applyAlignment="0" applyProtection="0"/>
    <xf numFmtId="0" fontId="19"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applyNumberFormat="0" applyFill="0" applyBorder="0" applyAlignment="0" applyProtection="0"/>
    <xf numFmtId="0" fontId="19" fillId="0" borderId="0"/>
    <xf numFmtId="0" fontId="19" fillId="0" borderId="0"/>
    <xf numFmtId="0" fontId="24" fillId="0" borderId="0"/>
    <xf numFmtId="0" fontId="24" fillId="0" borderId="0"/>
    <xf numFmtId="0" fontId="59" fillId="33" borderId="0" applyNumberFormat="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xf numFmtId="0" fontId="19" fillId="0" borderId="0"/>
    <xf numFmtId="0" fontId="27" fillId="0" borderId="0"/>
    <xf numFmtId="0" fontId="63" fillId="82" borderId="0" applyNumberFormat="0" applyBorder="0" applyAlignment="0" applyProtection="0"/>
    <xf numFmtId="0" fontId="19" fillId="0" borderId="0" applyNumberFormat="0" applyFill="0" applyBorder="0" applyAlignment="0" applyProtection="0"/>
    <xf numFmtId="0" fontId="24" fillId="0" borderId="0"/>
    <xf numFmtId="0" fontId="19" fillId="0" borderId="0"/>
    <xf numFmtId="0" fontId="19" fillId="0" borderId="0"/>
    <xf numFmtId="0" fontId="19" fillId="0" borderId="0" applyNumberFormat="0" applyFill="0" applyBorder="0" applyAlignment="0" applyProtection="0"/>
    <xf numFmtId="0" fontId="24" fillId="0" borderId="0"/>
    <xf numFmtId="0" fontId="19" fillId="0" borderId="0"/>
    <xf numFmtId="0" fontId="19" fillId="0" borderId="0"/>
    <xf numFmtId="0" fontId="24" fillId="0" borderId="0"/>
    <xf numFmtId="0" fontId="19" fillId="0" borderId="0"/>
    <xf numFmtId="0" fontId="167" fillId="0" borderId="0" applyNumberFormat="0" applyFill="0" applyBorder="0" applyAlignment="0" applyProtection="0">
      <alignment vertical="top"/>
      <protection locked="0"/>
    </xf>
    <xf numFmtId="0" fontId="19" fillId="0" borderId="0" applyNumberFormat="0" applyFill="0" applyBorder="0" applyAlignment="0" applyProtection="0"/>
    <xf numFmtId="0" fontId="24" fillId="0" borderId="0"/>
    <xf numFmtId="0" fontId="59" fillId="82"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24" fillId="0" borderId="0"/>
    <xf numFmtId="0" fontId="19" fillId="0" borderId="0"/>
    <xf numFmtId="0" fontId="19" fillId="0" borderId="0" applyNumberFormat="0" applyFill="0" applyBorder="0" applyAlignment="0" applyProtection="0"/>
    <xf numFmtId="0" fontId="24" fillId="0" borderId="0"/>
    <xf numFmtId="0" fontId="24" fillId="0" borderId="0"/>
    <xf numFmtId="0" fontId="59" fillId="33" borderId="0" applyNumberFormat="0" applyBorder="0" applyAlignment="0" applyProtection="0"/>
    <xf numFmtId="0" fontId="24" fillId="0" borderId="0"/>
    <xf numFmtId="0" fontId="59" fillId="82"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60" fillId="20" borderId="0" applyNumberFormat="0" applyBorder="0" applyAlignment="0" applyProtection="0"/>
    <xf numFmtId="0" fontId="24" fillId="0" borderId="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4" fontId="60" fillId="0" borderId="0" applyFont="0" applyFill="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59" fillId="74" borderId="0" applyNumberFormat="0" applyBorder="0" applyAlignment="0" applyProtection="0"/>
    <xf numFmtId="165" fontId="72" fillId="0" borderId="0" applyFont="0" applyFill="0" applyBorder="0" applyAlignment="0" applyProtection="0"/>
    <xf numFmtId="43" fontId="24"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24" fillId="0" borderId="0"/>
    <xf numFmtId="0" fontId="59" fillId="20" borderId="0" applyNumberFormat="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19" fillId="0" borderId="0"/>
    <xf numFmtId="0" fontId="59" fillId="74" borderId="0" applyNumberFormat="0" applyBorder="0" applyAlignment="0" applyProtection="0"/>
    <xf numFmtId="0" fontId="16" fillId="0" borderId="0" applyNumberFormat="0" applyFill="0" applyBorder="0" applyAlignment="0" applyProtection="0"/>
    <xf numFmtId="0" fontId="14" fillId="0" borderId="0"/>
    <xf numFmtId="0" fontId="59" fillId="58"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176" fontId="1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59" fillId="23" borderId="0" applyNumberFormat="0" applyBorder="0" applyAlignment="0" applyProtection="0"/>
    <xf numFmtId="0" fontId="24" fillId="0" borderId="0"/>
    <xf numFmtId="43" fontId="1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19" fillId="0" borderId="0"/>
    <xf numFmtId="0" fontId="14" fillId="0" borderId="0"/>
    <xf numFmtId="0" fontId="63" fillId="82" borderId="0" applyNumberFormat="0" applyBorder="0" applyAlignment="0" applyProtection="0"/>
    <xf numFmtId="0" fontId="182"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24" fillId="0" borderId="0"/>
    <xf numFmtId="0" fontId="60"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59" fillId="31" borderId="0" applyNumberFormat="0" applyBorder="0" applyAlignment="0" applyProtection="0"/>
    <xf numFmtId="0" fontId="16" fillId="0" borderId="0" applyNumberFormat="0" applyFill="0" applyBorder="0" applyAlignment="0" applyProtection="0"/>
    <xf numFmtId="0" fontId="19" fillId="0" borderId="0" applyNumberForma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59" fillId="31"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16" fillId="0" borderId="0" applyNumberFormat="0" applyFill="0" applyBorder="0" applyAlignment="0" applyProtection="0"/>
    <xf numFmtId="0" fontId="19" fillId="0" borderId="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4" fillId="0" borderId="0"/>
    <xf numFmtId="0" fontId="59" fillId="20"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9" fillId="0" borderId="0"/>
    <xf numFmtId="0" fontId="24" fillId="0" borderId="0"/>
    <xf numFmtId="178" fontId="130" fillId="101"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217" fontId="125" fillId="0" borderId="0" applyFont="0" applyFill="0" applyBorder="0" applyAlignment="0" applyProtection="0"/>
    <xf numFmtId="0" fontId="14" fillId="51" borderId="0" applyNumberFormat="0" applyBorder="0" applyAlignment="0" applyProtection="0"/>
    <xf numFmtId="0" fontId="19" fillId="0" borderId="0"/>
    <xf numFmtId="0" fontId="59" fillId="31" borderId="0" applyNumberFormat="0" applyBorder="0" applyAlignment="0" applyProtection="0"/>
    <xf numFmtId="0" fontId="19" fillId="0" borderId="0"/>
    <xf numFmtId="0" fontId="19" fillId="0" borderId="0"/>
    <xf numFmtId="0" fontId="24" fillId="0" borderId="0"/>
    <xf numFmtId="0" fontId="59" fillId="69" borderId="0" applyNumberFormat="0" applyBorder="0" applyAlignment="0" applyProtection="0"/>
    <xf numFmtId="0" fontId="19" fillId="0" borderId="0"/>
    <xf numFmtId="217" fontId="125" fillId="0" borderId="0" applyFont="0" applyFill="0" applyBorder="0" applyAlignment="0" applyProtection="0"/>
    <xf numFmtId="0" fontId="59" fillId="31" borderId="0" applyNumberFormat="0" applyBorder="0" applyAlignment="0" applyProtection="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59" fillId="74" borderId="0" applyNumberFormat="0" applyBorder="0" applyAlignment="0" applyProtection="0"/>
    <xf numFmtId="0" fontId="16" fillId="0" borderId="0" applyNumberFormat="0" applyFill="0" applyBorder="0" applyAlignment="0" applyProtection="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83" fontId="59" fillId="81"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72" fillId="0" borderId="0"/>
    <xf numFmtId="0" fontId="59" fillId="74" borderId="0" applyNumberFormat="0" applyBorder="0" applyAlignment="0" applyProtection="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74" borderId="0" applyNumberFormat="0" applyBorder="0" applyAlignment="0" applyProtection="0"/>
    <xf numFmtId="0" fontId="24" fillId="0" borderId="0"/>
    <xf numFmtId="0" fontId="19" fillId="0" borderId="0"/>
    <xf numFmtId="0" fontId="19" fillId="0" borderId="0"/>
    <xf numFmtId="43" fontId="19" fillId="0" borderId="0" applyFont="0" applyFill="0" applyBorder="0" applyAlignment="0" applyProtection="0"/>
    <xf numFmtId="0" fontId="24" fillId="0" borderId="0"/>
    <xf numFmtId="183" fontId="166" fillId="74" borderId="0" applyNumberFormat="0" applyBorder="0" applyAlignment="0" applyProtection="0"/>
    <xf numFmtId="0" fontId="59" fillId="74" borderId="0" applyNumberFormat="0" applyBorder="0" applyAlignment="0" applyProtection="0"/>
    <xf numFmtId="0" fontId="16" fillId="0" borderId="0" applyNumberFormat="0" applyFill="0" applyBorder="0" applyAlignment="0" applyProtection="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66" fillId="74" borderId="0" applyNumberFormat="0" applyBorder="0" applyAlignment="0" applyProtection="0"/>
    <xf numFmtId="0" fontId="59" fillId="74"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59" fillId="74" borderId="0" applyNumberFormat="0" applyBorder="0" applyAlignment="0" applyProtection="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83" fontId="123" fillId="58" borderId="0" applyNumberFormat="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178" fontId="132" fillId="0" borderId="0"/>
    <xf numFmtId="0" fontId="59" fillId="74"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23" fillId="58" borderId="0" applyNumberFormat="0" applyBorder="0" applyAlignment="0" applyProtection="0"/>
    <xf numFmtId="0" fontId="59" fillId="23"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59" fillId="74"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27" fillId="0" borderId="0" applyNumberFormat="0" applyFill="0" applyBorder="0" applyAlignment="0" applyProtection="0">
      <alignment vertical="top"/>
      <protection locked="0"/>
    </xf>
    <xf numFmtId="0" fontId="19" fillId="0" borderId="0"/>
    <xf numFmtId="0" fontId="24" fillId="0" borderId="0"/>
    <xf numFmtId="0" fontId="59" fillId="2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183" fontId="127" fillId="0" borderId="0" applyNumberFormat="0" applyFill="0" applyBorder="0" applyAlignment="0" applyProtection="0">
      <alignment vertical="top"/>
      <protection locked="0"/>
    </xf>
    <xf numFmtId="165" fontId="59" fillId="0" borderId="0" applyFont="0" applyFill="0" applyBorder="0" applyAlignment="0" applyProtection="0"/>
    <xf numFmtId="0" fontId="59" fillId="20" borderId="0" applyNumberFormat="0" applyBorder="0" applyAlignment="0" applyProtection="0"/>
    <xf numFmtId="0" fontId="24" fillId="0" borderId="0"/>
    <xf numFmtId="0" fontId="59" fillId="2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52" fillId="86" borderId="70" applyNumberFormat="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24" fillId="0" borderId="0"/>
    <xf numFmtId="0" fontId="19" fillId="0" borderId="0" applyNumberFormat="0" applyFill="0" applyBorder="0" applyAlignment="0" applyProtection="0"/>
    <xf numFmtId="0" fontId="14" fillId="37" borderId="60" applyNumberFormat="0" applyFont="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43" fontId="14" fillId="0" borderId="0" applyFont="0" applyFill="0" applyBorder="0" applyAlignment="0" applyProtection="0"/>
    <xf numFmtId="0" fontId="175" fillId="0" borderId="0" applyNumberFormat="0" applyFill="0" applyBorder="0" applyAlignment="0" applyProtection="0">
      <alignment vertical="top"/>
      <protection locked="0"/>
    </xf>
    <xf numFmtId="0" fontId="19" fillId="0" borderId="0"/>
    <xf numFmtId="0" fontId="59" fillId="2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xf numFmtId="208" fontId="19" fillId="0" borderId="0" applyFont="0" applyFill="0" applyBorder="0" applyAlignment="0" applyProtection="0"/>
    <xf numFmtId="0" fontId="19" fillId="0" borderId="0"/>
    <xf numFmtId="0" fontId="14" fillId="0" borderId="0"/>
    <xf numFmtId="208" fontId="19" fillId="0" borderId="0" applyFont="0" applyFill="0" applyBorder="0" applyAlignment="0" applyProtection="0"/>
    <xf numFmtId="208" fontId="19" fillId="0" borderId="0" applyFont="0" applyFill="0" applyBorder="0" applyAlignment="0" applyProtection="0"/>
    <xf numFmtId="0" fontId="59" fillId="31"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208" fontId="19" fillId="0" borderId="0" applyFont="0" applyFill="0" applyBorder="0" applyAlignment="0" applyProtection="0"/>
    <xf numFmtId="0" fontId="16" fillId="0" borderId="0" applyNumberFormat="0" applyFill="0" applyBorder="0" applyAlignment="0" applyProtection="0"/>
    <xf numFmtId="0" fontId="19" fillId="0" borderId="0"/>
    <xf numFmtId="0" fontId="59" fillId="31" borderId="0" applyNumberFormat="0" applyBorder="0" applyAlignment="0" applyProtection="0"/>
    <xf numFmtId="0" fontId="19" fillId="0" borderId="0"/>
    <xf numFmtId="0" fontId="19" fillId="0" borderId="0"/>
    <xf numFmtId="0" fontId="19" fillId="0" borderId="0"/>
    <xf numFmtId="200" fontId="19" fillId="0" borderId="0" applyFont="0" applyFill="0" applyBorder="0" applyProtection="0">
      <alignment horizontal="right"/>
    </xf>
    <xf numFmtId="200" fontId="19" fillId="0" borderId="0" applyFont="0" applyFill="0" applyBorder="0" applyProtection="0">
      <alignment horizontal="right"/>
    </xf>
    <xf numFmtId="0" fontId="19" fillId="0" borderId="0"/>
    <xf numFmtId="0" fontId="14" fillId="0" borderId="0"/>
    <xf numFmtId="200" fontId="19" fillId="0" borderId="0" applyFont="0" applyFill="0" applyBorder="0" applyProtection="0">
      <alignment horizontal="right"/>
    </xf>
    <xf numFmtId="0" fontId="24" fillId="0" borderId="0"/>
    <xf numFmtId="43" fontId="19" fillId="0" borderId="0" applyFont="0" applyFill="0" applyBorder="0" applyAlignment="0" applyProtection="0"/>
    <xf numFmtId="0" fontId="14" fillId="0" borderId="0"/>
    <xf numFmtId="200" fontId="19" fillId="0" borderId="0" applyFont="0" applyFill="0" applyBorder="0" applyProtection="0">
      <alignment horizontal="right"/>
    </xf>
    <xf numFmtId="0" fontId="24" fillId="0" borderId="0"/>
    <xf numFmtId="200" fontId="19" fillId="0" borderId="0" applyFont="0" applyFill="0" applyBorder="0" applyProtection="0">
      <alignment horizontal="right"/>
    </xf>
    <xf numFmtId="0" fontId="63" fillId="23" borderId="0" applyNumberFormat="0" applyBorder="0" applyAlignment="0" applyProtection="0"/>
    <xf numFmtId="0" fontId="19" fillId="0" borderId="0"/>
    <xf numFmtId="0" fontId="19" fillId="0" borderId="0"/>
    <xf numFmtId="0" fontId="19" fillId="0" borderId="0"/>
    <xf numFmtId="0" fontId="24" fillId="0" borderId="0"/>
    <xf numFmtId="0" fontId="59" fillId="71" borderId="67" applyNumberFormat="0" applyFont="0" applyAlignment="0" applyProtection="0"/>
    <xf numFmtId="0" fontId="63" fillId="82" borderId="0" applyNumberFormat="0" applyBorder="0" applyAlignment="0" applyProtection="0"/>
    <xf numFmtId="0" fontId="24" fillId="0" borderId="0"/>
    <xf numFmtId="200" fontId="19" fillId="0" borderId="0" applyFont="0" applyFill="0" applyBorder="0" applyProtection="0">
      <alignment horizontal="right"/>
    </xf>
    <xf numFmtId="0" fontId="19" fillId="0" borderId="0" applyNumberFormat="0" applyFill="0" applyBorder="0" applyAlignment="0" applyProtection="0"/>
    <xf numFmtId="0" fontId="24" fillId="0" borderId="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applyNumberFormat="0" applyFill="0" applyBorder="0" applyAlignment="0" applyProtection="0"/>
    <xf numFmtId="0" fontId="59" fillId="31" borderId="0" applyNumberFormat="0" applyBorder="0" applyAlignment="0" applyProtection="0"/>
    <xf numFmtId="0" fontId="19" fillId="0" borderId="0" applyNumberFormat="0" applyFill="0" applyBorder="0" applyAlignment="0" applyProtection="0"/>
    <xf numFmtId="0" fontId="19" fillId="0" borderId="0"/>
    <xf numFmtId="183" fontId="24" fillId="0" borderId="0"/>
    <xf numFmtId="183" fontId="24" fillId="0" borderId="0"/>
    <xf numFmtId="165" fontId="59" fillId="0" borderId="0" applyFont="0" applyFill="0" applyBorder="0" applyAlignment="0" applyProtection="0"/>
    <xf numFmtId="0" fontId="59" fillId="20" borderId="0" applyNumberFormat="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4" fillId="47" borderId="0" applyNumberFormat="0" applyBorder="0" applyAlignment="0" applyProtection="0"/>
    <xf numFmtId="0" fontId="59" fillId="0" borderId="0" applyNumberFormat="0" applyFont="0" applyFill="0" applyBorder="0" applyAlignment="0" applyProtection="0"/>
    <xf numFmtId="0" fontId="95" fillId="0" borderId="0" applyNumberFormat="0" applyFont="0" applyFill="0" applyBorder="0" applyAlignment="0" applyProtection="0">
      <alignment horizontal="left" vertical="top"/>
    </xf>
    <xf numFmtId="0" fontId="59" fillId="20"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38" fontId="195" fillId="0" borderId="0" applyFill="0" applyBorder="0" applyAlignment="0">
      <protection locked="0"/>
    </xf>
    <xf numFmtId="0" fontId="24" fillId="0" borderId="0"/>
    <xf numFmtId="0" fontId="59" fillId="20" borderId="0" applyNumberFormat="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24" fillId="0" borderId="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178" fontId="95" fillId="0" borderId="0" applyNumberFormat="0" applyFont="0" applyFill="0" applyBorder="0" applyAlignment="0" applyProtection="0">
      <alignment horizontal="left" vertical="top"/>
    </xf>
    <xf numFmtId="0" fontId="16" fillId="0" borderId="0" applyNumberFormat="0" applyFill="0" applyBorder="0" applyAlignment="0" applyProtection="0"/>
    <xf numFmtId="0" fontId="59" fillId="20"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59" fillId="74" borderId="0" applyNumberFormat="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183" fontId="27"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59" fillId="74" borderId="0" applyNumberFormat="0" applyBorder="0" applyAlignment="0" applyProtection="0"/>
    <xf numFmtId="0" fontId="59" fillId="20" borderId="0" applyNumberFormat="0" applyBorder="0" applyAlignment="0" applyProtection="0"/>
    <xf numFmtId="0" fontId="19" fillId="0" borderId="0"/>
    <xf numFmtId="0" fontId="24" fillId="0" borderId="0"/>
    <xf numFmtId="0" fontId="24" fillId="0" borderId="0"/>
    <xf numFmtId="0" fontId="19" fillId="0" borderId="0" applyNumberFormat="0" applyFill="0" applyBorder="0" applyAlignment="0" applyProtection="0"/>
    <xf numFmtId="0" fontId="24" fillId="0" borderId="0"/>
    <xf numFmtId="0" fontId="24" fillId="0" borderId="0"/>
    <xf numFmtId="0" fontId="19" fillId="0" borderId="0"/>
    <xf numFmtId="0" fontId="59" fillId="74" borderId="0" applyNumberFormat="0" applyBorder="0" applyAlignment="0" applyProtection="0"/>
    <xf numFmtId="0" fontId="16" fillId="0" borderId="0" applyNumberFormat="0" applyFill="0" applyBorder="0" applyAlignment="0" applyProtection="0"/>
    <xf numFmtId="0" fontId="19"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applyNumberFormat="0" applyFill="0" applyBorder="0" applyAlignment="0" applyProtection="0"/>
    <xf numFmtId="5" fontId="14" fillId="0" borderId="0" applyFont="0" applyFill="0" applyBorder="0" applyAlignment="0" applyProtection="0"/>
    <xf numFmtId="0" fontId="19"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24" fillId="0" borderId="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178" fontId="95" fillId="0" borderId="0" applyNumberFormat="0" applyFont="0" applyFill="0" applyBorder="0" applyAlignment="0" applyProtection="0">
      <alignment horizontal="left" vertical="top"/>
    </xf>
    <xf numFmtId="0" fontId="19" fillId="0" borderId="0"/>
    <xf numFmtId="0" fontId="19" fillId="0" borderId="0"/>
    <xf numFmtId="0" fontId="19" fillId="0" borderId="0"/>
    <xf numFmtId="0" fontId="24" fillId="0" borderId="0"/>
    <xf numFmtId="0" fontId="59" fillId="20" borderId="0" applyNumberFormat="0" applyBorder="0" applyAlignment="0" applyProtection="0"/>
    <xf numFmtId="0" fontId="19" fillId="0" borderId="0" applyNumberFormat="0" applyFill="0" applyBorder="0" applyAlignment="0" applyProtection="0"/>
    <xf numFmtId="0" fontId="19" fillId="0" borderId="0"/>
    <xf numFmtId="0" fontId="59" fillId="58" borderId="0" applyNumberFormat="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20" borderId="0" applyNumberFormat="0" applyBorder="0" applyAlignment="0" applyProtection="0"/>
    <xf numFmtId="0" fontId="19" fillId="0" borderId="0"/>
    <xf numFmtId="42" fontId="5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24" fillId="0" borderId="0"/>
    <xf numFmtId="0" fontId="19" fillId="0" borderId="0" applyNumberFormat="0" applyFill="0" applyBorder="0" applyAlignment="0" applyProtection="0"/>
    <xf numFmtId="0" fontId="132" fillId="0" borderId="0"/>
    <xf numFmtId="0" fontId="19" fillId="0" borderId="0"/>
    <xf numFmtId="0" fontId="59" fillId="31" borderId="0" applyNumberFormat="0" applyBorder="0" applyAlignment="0" applyProtection="0"/>
    <xf numFmtId="0" fontId="19" fillId="0" borderId="0"/>
    <xf numFmtId="0" fontId="19" fillId="0" borderId="0" applyNumberFormat="0" applyFill="0" applyBorder="0" applyAlignment="0" applyProtection="0"/>
    <xf numFmtId="0" fontId="24" fillId="0" borderId="0"/>
    <xf numFmtId="0" fontId="19" fillId="0" borderId="0" applyNumberFormat="0" applyFill="0" applyBorder="0" applyAlignment="0" applyProtection="0"/>
    <xf numFmtId="0" fontId="19" fillId="0" borderId="0"/>
    <xf numFmtId="0" fontId="24" fillId="0" borderId="0"/>
    <xf numFmtId="0" fontId="19" fillId="0" borderId="0" applyNumberFormat="0" applyFill="0" applyBorder="0" applyAlignment="0" applyProtection="0"/>
    <xf numFmtId="0" fontId="59" fillId="0" borderId="0" applyNumberFormat="0" applyFon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59" fillId="58"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24"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59" fillId="3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74" fillId="0" borderId="0" applyNumberFormat="0" applyFill="0" applyBorder="0" applyProtection="0">
      <alignment vertical="top"/>
    </xf>
    <xf numFmtId="0" fontId="174" fillId="0" borderId="0" applyNumberFormat="0" applyFill="0" applyBorder="0" applyProtection="0">
      <alignment vertical="top"/>
    </xf>
    <xf numFmtId="0" fontId="174" fillId="0" borderId="0" applyNumberFormat="0" applyFill="0" applyBorder="0" applyProtection="0">
      <alignment vertical="top"/>
    </xf>
    <xf numFmtId="0" fontId="19" fillId="0" borderId="0"/>
    <xf numFmtId="0" fontId="19" fillId="0" borderId="0"/>
    <xf numFmtId="0" fontId="59" fillId="58" borderId="0" applyNumberFormat="0" applyBorder="0" applyAlignment="0" applyProtection="0"/>
    <xf numFmtId="0" fontId="174" fillId="0" borderId="0" applyNumberFormat="0" applyFill="0" applyBorder="0" applyProtection="0">
      <alignment vertical="top"/>
    </xf>
    <xf numFmtId="0" fontId="19" fillId="0" borderId="0"/>
    <xf numFmtId="0" fontId="59" fillId="58" borderId="0" applyNumberFormat="0" applyBorder="0" applyAlignment="0" applyProtection="0"/>
    <xf numFmtId="0" fontId="59" fillId="58" borderId="0" applyNumberFormat="0" applyBorder="0" applyAlignment="0" applyProtection="0"/>
    <xf numFmtId="0" fontId="196" fillId="0" borderId="84" applyNumberFormat="0" applyFill="0" applyAlignment="0" applyProtection="0"/>
    <xf numFmtId="0" fontId="59" fillId="33" borderId="0" applyNumberFormat="0" applyBorder="0" applyAlignment="0" applyProtection="0"/>
    <xf numFmtId="0" fontId="59" fillId="3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134" fillId="0" borderId="85" applyNumberFormat="0" applyFill="0" applyProtection="0">
      <alignment horizontal="center"/>
    </xf>
    <xf numFmtId="0" fontId="59" fillId="0" borderId="0" applyNumberFormat="0" applyFont="0" applyFill="0" applyBorder="0" applyAlignment="0" applyProtection="0"/>
    <xf numFmtId="178" fontId="95" fillId="0" borderId="0" applyNumberFormat="0" applyFont="0" applyFill="0" applyBorder="0" applyAlignment="0" applyProtection="0"/>
    <xf numFmtId="0" fontId="59" fillId="20" borderId="0" applyNumberFormat="0" applyBorder="0" applyAlignment="0" applyProtection="0"/>
    <xf numFmtId="0" fontId="19" fillId="0" borderId="0"/>
    <xf numFmtId="0" fontId="24" fillId="0" borderId="0"/>
    <xf numFmtId="0" fontId="19" fillId="0" borderId="0"/>
    <xf numFmtId="0" fontId="24" fillId="0" borderId="0"/>
    <xf numFmtId="183" fontId="19" fillId="0" borderId="0"/>
    <xf numFmtId="0" fontId="19" fillId="0" borderId="0"/>
    <xf numFmtId="0" fontId="19" fillId="0" borderId="0"/>
    <xf numFmtId="0" fontId="24" fillId="0" borderId="0"/>
    <xf numFmtId="0" fontId="19" fillId="0" borderId="0"/>
    <xf numFmtId="183" fontId="19"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178" fontId="19" fillId="0" borderId="0"/>
    <xf numFmtId="0" fontId="95" fillId="0" borderId="0" applyNumberFormat="0" applyFont="0" applyFill="0" applyBorder="0" applyAlignment="0" applyProtection="0">
      <alignment vertical="top"/>
    </xf>
    <xf numFmtId="0" fontId="63" fillId="98" borderId="0" applyNumberFormat="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217" fontId="125" fillId="0" borderId="0" applyFont="0" applyFill="0" applyBorder="0" applyAlignment="0" applyProtection="0"/>
    <xf numFmtId="0" fontId="59" fillId="112" borderId="0" applyNumberFormat="0" applyBorder="0" applyAlignment="0" applyProtection="0"/>
    <xf numFmtId="0" fontId="24" fillId="0" borderId="0"/>
    <xf numFmtId="0" fontId="59" fillId="33" borderId="0" applyNumberFormat="0" applyBorder="0" applyAlignment="0" applyProtection="0"/>
    <xf numFmtId="0" fontId="59" fillId="31" borderId="0" applyNumberFormat="0" applyBorder="0" applyAlignment="0" applyProtection="0"/>
    <xf numFmtId="217" fontId="27" fillId="0" borderId="0" applyFont="0" applyFill="0" applyBorder="0" applyAlignment="0" applyProtection="0"/>
    <xf numFmtId="0" fontId="19" fillId="0" borderId="0"/>
    <xf numFmtId="0" fontId="19" fillId="0" borderId="0"/>
    <xf numFmtId="0" fontId="19" fillId="0" borderId="0"/>
    <xf numFmtId="238" fontId="180" fillId="0" borderId="0"/>
    <xf numFmtId="0" fontId="24" fillId="0" borderId="0"/>
    <xf numFmtId="0" fontId="24" fillId="0" borderId="0"/>
    <xf numFmtId="193" fontId="125"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193" fontId="27" fillId="0" borderId="0" applyFont="0" applyFill="0" applyBorder="0" applyAlignment="0" applyProtection="0"/>
    <xf numFmtId="0" fontId="19" fillId="0" borderId="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193" fontId="125" fillId="0" borderId="0" applyFont="0" applyFill="0" applyBorder="0" applyAlignment="0" applyProtection="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193" fontId="125"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0" fontId="24" fillId="0" borderId="0"/>
    <xf numFmtId="0" fontId="59" fillId="31"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0" fontId="59" fillId="33" borderId="0" applyNumberFormat="0" applyBorder="0" applyAlignment="0" applyProtection="0"/>
    <xf numFmtId="0" fontId="24" fillId="0" borderId="0"/>
    <xf numFmtId="0" fontId="24" fillId="0" borderId="0"/>
    <xf numFmtId="0" fontId="60" fillId="82"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59" fillId="27"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59" fillId="20" borderId="0" applyNumberFormat="0" applyBorder="0" applyAlignment="0" applyProtection="0"/>
    <xf numFmtId="0" fontId="19" fillId="0" borderId="0"/>
    <xf numFmtId="0" fontId="24" fillId="0" borderId="0"/>
    <xf numFmtId="0" fontId="59" fillId="20" borderId="0" applyNumberFormat="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59" fillId="74" borderId="0" applyNumberFormat="0" applyBorder="0" applyAlignment="0" applyProtection="0"/>
    <xf numFmtId="165" fontId="14" fillId="0" borderId="0" applyFont="0" applyFill="0" applyBorder="0" applyAlignment="0" applyProtection="0"/>
    <xf numFmtId="43" fontId="24" fillId="0" borderId="0" applyFont="0" applyFill="0" applyBorder="0" applyAlignment="0" applyProtection="0"/>
    <xf numFmtId="0" fontId="19" fillId="0" borderId="0"/>
    <xf numFmtId="0" fontId="59" fillId="20" borderId="0" applyNumberFormat="0" applyBorder="0" applyAlignment="0" applyProtection="0"/>
    <xf numFmtId="0" fontId="19" fillId="0" borderId="0"/>
    <xf numFmtId="0" fontId="59" fillId="20" borderId="0" applyNumberFormat="0" applyBorder="0" applyAlignment="0" applyProtection="0"/>
    <xf numFmtId="0" fontId="19" fillId="0" borderId="0"/>
    <xf numFmtId="0" fontId="14" fillId="44" borderId="0" applyNumberFormat="0" applyBorder="0" applyAlignment="0" applyProtection="0"/>
    <xf numFmtId="0" fontId="59" fillId="33" borderId="0" applyNumberFormat="0" applyBorder="0" applyAlignment="0" applyProtection="0"/>
    <xf numFmtId="0" fontId="19" fillId="0" borderId="0"/>
    <xf numFmtId="0" fontId="59" fillId="27"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59" fillId="74"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4" fillId="0" borderId="0"/>
    <xf numFmtId="0" fontId="59" fillId="74" borderId="0" applyNumberFormat="0" applyBorder="0" applyAlignment="0" applyProtection="0"/>
    <xf numFmtId="0" fontId="24" fillId="0" borderId="0"/>
    <xf numFmtId="0" fontId="59" fillId="20" borderId="0" applyNumberFormat="0" applyBorder="0" applyAlignment="0" applyProtection="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19" fillId="0" borderId="0"/>
    <xf numFmtId="0" fontId="14" fillId="0" borderId="0"/>
    <xf numFmtId="0" fontId="16" fillId="0" borderId="0" applyNumberFormat="0" applyFill="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24" fillId="0" borderId="0"/>
    <xf numFmtId="0" fontId="59" fillId="2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43" fontId="1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58" borderId="0" applyNumberFormat="0" applyBorder="0" applyAlignment="0" applyProtection="0"/>
    <xf numFmtId="0" fontId="63" fillId="73" borderId="0" applyNumberFormat="0" applyBorder="0" applyAlignment="0" applyProtection="0"/>
    <xf numFmtId="0" fontId="59" fillId="0" borderId="0" applyNumberFormat="0" applyFont="0" applyFill="0" applyBorder="0" applyAlignment="0" applyProtection="0"/>
    <xf numFmtId="0" fontId="59" fillId="20"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95" fillId="0" borderId="0" applyNumberFormat="0" applyFont="0" applyFill="0" applyBorder="0" applyAlignment="0" applyProtection="0">
      <alignment horizontal="left" vertical="top"/>
    </xf>
    <xf numFmtId="0" fontId="24" fillId="0" borderId="0"/>
    <xf numFmtId="0" fontId="24" fillId="0" borderId="0"/>
    <xf numFmtId="0" fontId="59" fillId="20"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14" fillId="47" borderId="0" applyNumberFormat="0" applyBorder="0" applyAlignment="0" applyProtection="0"/>
    <xf numFmtId="0" fontId="19"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19" fillId="0" borderId="0"/>
    <xf numFmtId="0" fontId="59" fillId="33"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43" fontId="19" fillId="0" borderId="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69" borderId="0" applyNumberFormat="0" applyBorder="0" applyAlignment="0" applyProtection="0"/>
    <xf numFmtId="0" fontId="59" fillId="33"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24" fillId="0" borderId="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43" fontId="19" fillId="0" borderId="0" applyFont="0" applyFill="0" applyBorder="0" applyAlignment="0" applyProtection="0"/>
    <xf numFmtId="0" fontId="14" fillId="43"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69" borderId="0" applyNumberFormat="0" applyBorder="0" applyAlignment="0" applyProtection="0"/>
    <xf numFmtId="42" fontId="19" fillId="0" borderId="0" applyFont="0" applyFill="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33"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24" fillId="0" borderId="0"/>
    <xf numFmtId="0" fontId="24"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30" fillId="11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24" fillId="0" borderId="0"/>
    <xf numFmtId="178" fontId="130" fillId="117" borderId="0" applyNumberFormat="0" applyBorder="0" applyAlignment="0" applyProtection="0"/>
    <xf numFmtId="0" fontId="59" fillId="20"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42" fontId="59" fillId="0" borderId="0" applyFont="0" applyFill="0" applyBorder="0" applyAlignment="0" applyProtection="0"/>
    <xf numFmtId="0" fontId="14" fillId="0" borderId="0"/>
    <xf numFmtId="0" fontId="19" fillId="0" borderId="0"/>
    <xf numFmtId="0" fontId="19" fillId="0" borderId="0"/>
    <xf numFmtId="0" fontId="24" fillId="0" borderId="0"/>
    <xf numFmtId="0" fontId="123"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9" fillId="0" borderId="0"/>
    <xf numFmtId="0" fontId="19"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42" fontId="59" fillId="0" borderId="0" applyFont="0" applyFill="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130" fillId="101"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24" fillId="0" borderId="0"/>
    <xf numFmtId="0" fontId="19" fillId="0" borderId="0"/>
    <xf numFmtId="0" fontId="59" fillId="33" borderId="0" applyNumberFormat="0" applyBorder="0" applyAlignment="0" applyProtection="0"/>
    <xf numFmtId="0" fontId="24" fillId="0" borderId="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42" fontId="59" fillId="0" borderId="0" applyFont="0" applyFill="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178" fontId="130" fillId="101"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19" fillId="0" borderId="0"/>
    <xf numFmtId="0" fontId="24" fillId="0" borderId="0"/>
    <xf numFmtId="0" fontId="19" fillId="0" borderId="0"/>
    <xf numFmtId="0" fontId="59" fillId="33"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195" fontId="120" fillId="0" borderId="0" applyFill="0" applyBorder="0" applyAlignment="0" applyProtection="0"/>
    <xf numFmtId="0" fontId="59" fillId="33" borderId="0" applyNumberFormat="0" applyBorder="0" applyAlignment="0" applyProtection="0"/>
    <xf numFmtId="0" fontId="24" fillId="0" borderId="0"/>
    <xf numFmtId="0" fontId="19" fillId="0" borderId="0"/>
    <xf numFmtId="0" fontId="59" fillId="31" borderId="0" applyNumberFormat="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4" fillId="0" borderId="0"/>
    <xf numFmtId="0" fontId="59" fillId="31"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0" fontId="24" fillId="0" borderId="0"/>
    <xf numFmtId="0" fontId="24" fillId="0" borderId="0"/>
    <xf numFmtId="0" fontId="59" fillId="74" borderId="0" applyNumberFormat="0" applyBorder="0" applyAlignment="0" applyProtection="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24" fillId="0" borderId="0"/>
    <xf numFmtId="0" fontId="16"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4" fillId="0" borderId="0"/>
    <xf numFmtId="0" fontId="19" fillId="0" borderId="0"/>
    <xf numFmtId="0" fontId="59" fillId="33" borderId="0" applyNumberFormat="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59" fillId="2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183" fontId="59" fillId="33" borderId="0" applyNumberFormat="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16"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63" fillId="98" borderId="0" applyNumberFormat="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4" fillId="0" borderId="0"/>
    <xf numFmtId="0" fontId="59" fillId="58" borderId="0" applyNumberFormat="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63" fillId="98" borderId="0" applyNumberFormat="0" applyBorder="0" applyAlignment="0" applyProtection="0"/>
    <xf numFmtId="43" fontId="19" fillId="0" borderId="0" applyFont="0" applyFill="0" applyBorder="0" applyAlignment="0" applyProtection="0"/>
    <xf numFmtId="0" fontId="24" fillId="0" borderId="0"/>
    <xf numFmtId="0" fontId="19" fillId="0" borderId="0"/>
    <xf numFmtId="0" fontId="19" fillId="0" borderId="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183" fontId="59" fillId="33"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63" fillId="98"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59" fillId="20"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165" fontId="59" fillId="0" borderId="0" applyFont="0" applyFill="0" applyBorder="0" applyAlignment="0" applyProtection="0"/>
    <xf numFmtId="0" fontId="63" fillId="98" borderId="0" applyNumberFormat="0" applyBorder="0" applyAlignment="0" applyProtection="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4" fillId="0" borderId="0"/>
    <xf numFmtId="0" fontId="59" fillId="114"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4" fillId="0" borderId="0"/>
    <xf numFmtId="0" fontId="14" fillId="4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183" fontId="123" fillId="58" borderId="0" applyNumberFormat="0" applyBorder="0" applyAlignment="0" applyProtection="0"/>
    <xf numFmtId="0" fontId="19" fillId="0" borderId="0"/>
    <xf numFmtId="0" fontId="19"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10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74" borderId="0" applyNumberFormat="0" applyBorder="0" applyAlignment="0" applyProtection="0"/>
    <xf numFmtId="165" fontId="59" fillId="0" borderId="0" applyFont="0" applyFill="0" applyBorder="0" applyAlignment="0" applyProtection="0"/>
    <xf numFmtId="0" fontId="63" fillId="98"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59" fillId="33" borderId="0" applyNumberFormat="0" applyBorder="0" applyAlignment="0" applyProtection="0"/>
    <xf numFmtId="0" fontId="1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xf numFmtId="0" fontId="19" fillId="0" borderId="0"/>
    <xf numFmtId="0" fontId="59" fillId="33"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23" fillId="58" borderId="0" applyNumberFormat="0" applyBorder="0" applyAlignment="0" applyProtection="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63" fillId="98"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59" fillId="33" borderId="0" applyNumberFormat="0" applyBorder="0" applyAlignment="0" applyProtection="0"/>
    <xf numFmtId="0" fontId="19"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19" fillId="0" borderId="0"/>
    <xf numFmtId="0" fontId="19"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43" fontId="19" fillId="0" borderId="0" applyFont="0" applyFill="0" applyBorder="0" applyAlignment="0" applyProtection="0"/>
    <xf numFmtId="0" fontId="19" fillId="0" borderId="0"/>
    <xf numFmtId="0" fontId="16" fillId="0" borderId="0" applyNumberFormat="0" applyFill="0" applyBorder="0" applyAlignment="0" applyProtection="0"/>
    <xf numFmtId="0" fontId="59" fillId="33" borderId="0" applyNumberFormat="0" applyBorder="0" applyAlignment="0" applyProtection="0"/>
    <xf numFmtId="0" fontId="24" fillId="0" borderId="0"/>
    <xf numFmtId="0" fontId="16"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9" fontId="19" fillId="0" borderId="0" applyFon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183" fontId="59" fillId="20" borderId="0" applyNumberFormat="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24" fillId="0" borderId="0"/>
    <xf numFmtId="0" fontId="24"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59" fillId="0" borderId="0" applyFont="0" applyFill="0" applyBorder="0" applyAlignment="0" applyProtection="0"/>
    <xf numFmtId="178" fontId="95" fillId="0" borderId="0" applyNumberFormat="0" applyFont="0" applyFill="0" applyBorder="0" applyAlignment="0" applyProtection="0">
      <alignment vertical="top"/>
    </xf>
    <xf numFmtId="0" fontId="59" fillId="20" borderId="0" applyNumberFormat="0" applyBorder="0" applyAlignment="0" applyProtection="0"/>
    <xf numFmtId="165" fontId="59" fillId="0" borderId="0" applyFont="0" applyFill="0" applyBorder="0" applyAlignment="0" applyProtection="0"/>
    <xf numFmtId="0" fontId="24" fillId="0" borderId="0"/>
    <xf numFmtId="0" fontId="59" fillId="20"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4" fillId="0" borderId="0"/>
    <xf numFmtId="0" fontId="63" fillId="98"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74"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42" fontId="59" fillId="0" borderId="0" applyFont="0" applyFill="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44" fillId="0" borderId="80" applyProtection="0"/>
    <xf numFmtId="0" fontId="14" fillId="0" borderId="0"/>
    <xf numFmtId="0" fontId="63" fillId="98"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178" fontId="144" fillId="0" borderId="80" applyProtection="0"/>
    <xf numFmtId="0" fontId="14"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63" fillId="73" borderId="0" applyNumberFormat="0" applyBorder="0" applyAlignment="0" applyProtection="0"/>
    <xf numFmtId="0" fontId="19" fillId="0" borderId="0"/>
    <xf numFmtId="183" fontId="123" fillId="31"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42"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59" fillId="0" borderId="0" applyNumberFormat="0" applyFont="0" applyFill="0" applyBorder="0" applyAlignment="0" applyProtection="0"/>
    <xf numFmtId="3" fontId="19" fillId="0" borderId="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183" fontId="126" fillId="23"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26" fillId="23"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19" fillId="0" borderId="0"/>
    <xf numFmtId="0" fontId="59" fillId="74"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59" fillId="20" borderId="0" applyNumberFormat="0" applyBorder="0" applyAlignment="0" applyProtection="0"/>
    <xf numFmtId="0" fontId="24" fillId="0" borderId="0"/>
    <xf numFmtId="0" fontId="24" fillId="0" borderId="0"/>
    <xf numFmtId="0" fontId="19" fillId="0" borderId="0"/>
    <xf numFmtId="0" fontId="19" fillId="0" borderId="0"/>
    <xf numFmtId="0" fontId="59" fillId="27"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78" fontId="128" fillId="0" borderId="0" applyNumberFormat="0" applyFont="0" applyFill="0" applyBorder="0" applyAlignment="0" applyProtection="0">
      <alignment vertical="top"/>
    </xf>
    <xf numFmtId="0" fontId="59" fillId="20" borderId="0" applyNumberFormat="0" applyBorder="0" applyAlignment="0" applyProtection="0"/>
    <xf numFmtId="0" fontId="14" fillId="37" borderId="60" applyNumberFormat="0" applyFont="0" applyAlignment="0" applyProtection="0"/>
    <xf numFmtId="0" fontId="59" fillId="20" borderId="0" applyNumberFormat="0" applyBorder="0" applyAlignment="0" applyProtection="0"/>
    <xf numFmtId="0" fontId="59" fillId="20" borderId="0" applyNumberFormat="0" applyBorder="0" applyAlignment="0" applyProtection="0"/>
    <xf numFmtId="42" fontId="59" fillId="0" borderId="0" applyFont="0" applyFill="0" applyBorder="0" applyAlignment="0" applyProtection="0"/>
    <xf numFmtId="165" fontId="14" fillId="0" borderId="0" applyFont="0" applyFill="0" applyBorder="0" applyAlignment="0" applyProtection="0"/>
    <xf numFmtId="0" fontId="197"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20" borderId="0" applyNumberFormat="0" applyBorder="0" applyAlignment="0" applyProtection="0"/>
    <xf numFmtId="43" fontId="19" fillId="0" borderId="0" applyFont="0" applyFill="0" applyBorder="0" applyAlignment="0" applyProtection="0"/>
    <xf numFmtId="43" fontId="14" fillId="0" borderId="0" applyFont="0" applyFill="0" applyBorder="0" applyAlignment="0" applyProtection="0"/>
    <xf numFmtId="213" fontId="72" fillId="0" borderId="0"/>
    <xf numFmtId="0" fontId="19" fillId="0" borderId="0"/>
    <xf numFmtId="0" fontId="19" fillId="0" borderId="0"/>
    <xf numFmtId="224" fontId="27" fillId="0" borderId="0" applyFont="0" applyFill="0" applyBorder="0" applyAlignment="0" applyProtection="0"/>
    <xf numFmtId="0" fontId="19" fillId="0" borderId="0"/>
    <xf numFmtId="0" fontId="19"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42"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178" fontId="67" fillId="0" borderId="0" applyNumberFormat="0" applyFill="0" applyBorder="0" applyAlignment="0" applyProtection="0"/>
    <xf numFmtId="0" fontId="24" fillId="0" borderId="0"/>
    <xf numFmtId="0" fontId="24" fillId="0" borderId="0"/>
    <xf numFmtId="0" fontId="63" fillId="88"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183" fontId="112" fillId="0" borderId="74" applyNumberFormat="0" applyFill="0" applyAlignment="0" applyProtection="0"/>
    <xf numFmtId="0" fontId="19" fillId="0" borderId="0"/>
    <xf numFmtId="0" fontId="19" fillId="0" borderId="0"/>
    <xf numFmtId="0" fontId="24" fillId="0" borderId="0"/>
    <xf numFmtId="0" fontId="59" fillId="20"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24" fillId="0" borderId="0"/>
    <xf numFmtId="0" fontId="24" fillId="0" borderId="0"/>
    <xf numFmtId="0" fontId="24" fillId="0" borderId="0"/>
    <xf numFmtId="0" fontId="24" fillId="0" borderId="0"/>
    <xf numFmtId="0" fontId="59" fillId="31"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24" fillId="0" borderId="0"/>
    <xf numFmtId="0" fontId="24" fillId="0" borderId="0"/>
    <xf numFmtId="0" fontId="19" fillId="0" borderId="0"/>
    <xf numFmtId="0" fontId="59" fillId="20" borderId="0" applyNumberFormat="0" applyBorder="0" applyAlignment="0" applyProtection="0"/>
    <xf numFmtId="0" fontId="19" fillId="0" borderId="0"/>
    <xf numFmtId="183" fontId="80" fillId="0" borderId="73" applyNumberFormat="0" applyFill="0" applyAlignment="0" applyProtection="0"/>
    <xf numFmtId="0" fontId="2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20"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4" fillId="0" borderId="0"/>
    <xf numFmtId="165" fontId="59" fillId="0" borderId="0" applyFont="0" applyFill="0" applyBorder="0" applyAlignment="0" applyProtection="0"/>
    <xf numFmtId="0" fontId="123" fillId="31"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59" fillId="0" borderId="0" applyNumberFormat="0" applyFont="0" applyFill="0" applyBorder="0" applyAlignment="0" applyProtection="0"/>
    <xf numFmtId="0" fontId="128" fillId="0" borderId="0" applyNumberFormat="0" applyFont="0" applyFill="0" applyBorder="0" applyAlignment="0" applyProtection="0">
      <alignment vertical="top"/>
    </xf>
    <xf numFmtId="0" fontId="63" fillId="98" borderId="0" applyNumberFormat="0" applyBorder="0" applyAlignment="0" applyProtection="0"/>
    <xf numFmtId="0" fontId="24" fillId="0" borderId="0"/>
    <xf numFmtId="0" fontId="59" fillId="58" borderId="0" applyNumberFormat="0" applyBorder="0" applyAlignment="0" applyProtection="0"/>
    <xf numFmtId="0" fontId="19" fillId="0" borderId="0"/>
    <xf numFmtId="0" fontId="59" fillId="23"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78" fontId="128" fillId="0" borderId="0" applyNumberFormat="0" applyFont="0" applyFill="0" applyBorder="0" applyAlignment="0" applyProtection="0">
      <alignment vertical="top"/>
    </xf>
    <xf numFmtId="0" fontId="59" fillId="20"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14" fillId="0" borderId="0" applyFont="0" applyFill="0" applyBorder="0" applyAlignment="0" applyProtection="0"/>
    <xf numFmtId="183" fontId="19" fillId="0" borderId="0"/>
    <xf numFmtId="0" fontId="14" fillId="0" borderId="0"/>
    <xf numFmtId="165" fontId="59" fillId="0" borderId="0" applyFont="0" applyFill="0" applyBorder="0" applyAlignment="0" applyProtection="0"/>
    <xf numFmtId="0" fontId="59" fillId="20"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20" borderId="0" applyNumberFormat="0" applyBorder="0" applyAlignment="0" applyProtection="0"/>
    <xf numFmtId="0" fontId="24" fillId="0" borderId="0"/>
    <xf numFmtId="0" fontId="19" fillId="0" borderId="0"/>
    <xf numFmtId="165" fontId="59" fillId="0" borderId="0" applyFont="0" applyFill="0" applyBorder="0" applyAlignment="0" applyProtection="0"/>
    <xf numFmtId="42" fontId="59" fillId="0" borderId="0" applyFont="0" applyFill="0" applyBorder="0" applyAlignment="0" applyProtection="0"/>
    <xf numFmtId="0" fontId="19" fillId="0" borderId="0"/>
    <xf numFmtId="0" fontId="24"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0" fontId="95" fillId="0" borderId="0" applyNumberFormat="0" applyFont="0" applyFill="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24" fillId="0" borderId="0"/>
    <xf numFmtId="0" fontId="24" fillId="0" borderId="0"/>
    <xf numFmtId="0" fontId="59" fillId="20" borderId="0" applyNumberFormat="0" applyBorder="0" applyAlignment="0" applyProtection="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4" fillId="0" borderId="0"/>
    <xf numFmtId="0" fontId="59" fillId="20" borderId="0" applyNumberFormat="0" applyBorder="0" applyAlignment="0" applyProtection="0"/>
    <xf numFmtId="183" fontId="130" fillId="101" borderId="0" applyNumberFormat="0" applyBorder="0" applyAlignment="0" applyProtection="0"/>
    <xf numFmtId="0" fontId="24" fillId="0" borderId="0"/>
    <xf numFmtId="0" fontId="24" fillId="0" borderId="0"/>
    <xf numFmtId="0" fontId="19" fillId="0" borderId="0"/>
    <xf numFmtId="0" fontId="14" fillId="0" borderId="0"/>
    <xf numFmtId="0" fontId="63" fillId="98"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69" borderId="0" applyNumberFormat="0" applyBorder="0" applyAlignment="0" applyProtection="0"/>
    <xf numFmtId="0" fontId="24" fillId="0" borderId="0"/>
    <xf numFmtId="0" fontId="19" fillId="0" borderId="0"/>
    <xf numFmtId="0" fontId="19" fillId="0" borderId="0"/>
    <xf numFmtId="0" fontId="59" fillId="58" borderId="0" applyNumberFormat="0" applyBorder="0" applyAlignment="0" applyProtection="0"/>
    <xf numFmtId="0" fontId="24" fillId="0" borderId="0"/>
    <xf numFmtId="0" fontId="24" fillId="0" borderId="0"/>
    <xf numFmtId="0" fontId="59" fillId="27" borderId="0" applyNumberFormat="0" applyBorder="0" applyAlignment="0" applyProtection="0"/>
    <xf numFmtId="165" fontId="19" fillId="0" borderId="0" applyFont="0" applyFill="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24" fillId="0" borderId="0"/>
    <xf numFmtId="0" fontId="59" fillId="58"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0" fontId="19" fillId="0" borderId="0"/>
    <xf numFmtId="0" fontId="19" fillId="0" borderId="0"/>
    <xf numFmtId="0" fontId="24" fillId="0" borderId="0"/>
    <xf numFmtId="0" fontId="24" fillId="0" borderId="0"/>
    <xf numFmtId="0" fontId="59" fillId="20" borderId="0" applyNumberFormat="0" applyBorder="0" applyAlignment="0" applyProtection="0"/>
    <xf numFmtId="0" fontId="59" fillId="20" borderId="0" applyNumberFormat="0" applyBorder="0" applyAlignment="0" applyProtection="0"/>
    <xf numFmtId="183" fontId="59" fillId="58" borderId="0" applyNumberFormat="0" applyBorder="0" applyAlignment="0" applyProtection="0"/>
    <xf numFmtId="0" fontId="24" fillId="0" borderId="0"/>
    <xf numFmtId="0" fontId="24" fillId="0" borderId="0"/>
    <xf numFmtId="0" fontId="14" fillId="0" borderId="0"/>
    <xf numFmtId="0" fontId="19" fillId="0" borderId="0"/>
    <xf numFmtId="0" fontId="59" fillId="20" borderId="0" applyNumberFormat="0" applyBorder="0" applyAlignment="0" applyProtection="0"/>
    <xf numFmtId="0" fontId="59" fillId="20" borderId="0" applyNumberFormat="0" applyBorder="0" applyAlignment="0" applyProtection="0"/>
    <xf numFmtId="0" fontId="24" fillId="0" borderId="0"/>
    <xf numFmtId="0" fontId="16" fillId="0" borderId="0" applyNumberFormat="0" applyFill="0" applyBorder="0" applyAlignment="0" applyProtection="0"/>
    <xf numFmtId="0" fontId="19" fillId="0" borderId="0"/>
    <xf numFmtId="0" fontId="24" fillId="0" borderId="0"/>
    <xf numFmtId="0" fontId="63" fillId="58" borderId="0" applyNumberFormat="0" applyBorder="0" applyAlignment="0" applyProtection="0"/>
    <xf numFmtId="0" fontId="19" fillId="0" borderId="0"/>
    <xf numFmtId="0" fontId="19" fillId="0" borderId="0"/>
    <xf numFmtId="0" fontId="59" fillId="20" borderId="0" applyNumberFormat="0" applyBorder="0" applyAlignment="0" applyProtection="0"/>
    <xf numFmtId="0" fontId="19" fillId="0" borderId="0"/>
    <xf numFmtId="0" fontId="24" fillId="0" borderId="0"/>
    <xf numFmtId="0" fontId="59" fillId="58" borderId="0" applyNumberFormat="0" applyBorder="0" applyAlignment="0" applyProtection="0"/>
    <xf numFmtId="0" fontId="59" fillId="20"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19" fillId="0" borderId="0"/>
    <xf numFmtId="183" fontId="123" fillId="97" borderId="0" applyNumberFormat="0" applyBorder="0" applyAlignment="0" applyProtection="0"/>
    <xf numFmtId="0" fontId="19" fillId="0" borderId="0"/>
    <xf numFmtId="0" fontId="19" fillId="0" borderId="0"/>
    <xf numFmtId="0" fontId="14" fillId="0" borderId="0"/>
    <xf numFmtId="0" fontId="59" fillId="0" borderId="0" applyNumberFormat="0" applyFont="0" applyFill="0" applyBorder="0" applyAlignment="0" applyProtection="0"/>
    <xf numFmtId="0" fontId="59" fillId="20" borderId="0" applyNumberFormat="0" applyBorder="0" applyAlignment="0" applyProtection="0"/>
    <xf numFmtId="0" fontId="24" fillId="0" borderId="0"/>
    <xf numFmtId="0" fontId="24" fillId="0" borderId="0"/>
    <xf numFmtId="0" fontId="19" fillId="0" borderId="0"/>
    <xf numFmtId="0" fontId="19" fillId="0" borderId="0"/>
    <xf numFmtId="0" fontId="59" fillId="20"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24" fillId="0" borderId="0"/>
    <xf numFmtId="0" fontId="24" fillId="0" borderId="0"/>
    <xf numFmtId="0" fontId="59" fillId="20"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59" fillId="74"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59" fillId="74" borderId="0" applyNumberFormat="0" applyBorder="0" applyAlignment="0" applyProtection="0"/>
    <xf numFmtId="194" fontId="14" fillId="0" borderId="0" applyFont="0" applyFill="0" applyBorder="0" applyAlignment="0" applyProtection="0"/>
    <xf numFmtId="0" fontId="24" fillId="0" borderId="0"/>
    <xf numFmtId="176" fontId="72" fillId="0" borderId="0"/>
    <xf numFmtId="0" fontId="24" fillId="0" borderId="0"/>
    <xf numFmtId="0" fontId="24" fillId="0" borderId="0"/>
    <xf numFmtId="0" fontId="19" fillId="0" borderId="0"/>
    <xf numFmtId="0" fontId="19" fillId="0" borderId="0"/>
    <xf numFmtId="224" fontId="125"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74" borderId="0" applyNumberFormat="0" applyBorder="0" applyAlignment="0" applyProtection="0"/>
    <xf numFmtId="0" fontId="19" fillId="0" borderId="0"/>
    <xf numFmtId="0" fontId="19" fillId="0" borderId="0"/>
    <xf numFmtId="0" fontId="19" fillId="0" borderId="0"/>
    <xf numFmtId="0" fontId="19" fillId="0" borderId="0"/>
    <xf numFmtId="0" fontId="59" fillId="74"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24" fillId="0" borderId="0"/>
    <xf numFmtId="42" fontId="59" fillId="0" borderId="0" applyFont="0" applyFill="0" applyBorder="0" applyAlignment="0" applyProtection="0"/>
    <xf numFmtId="0" fontId="24" fillId="0" borderId="0"/>
    <xf numFmtId="0" fontId="59" fillId="2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24" fillId="0" borderId="0"/>
    <xf numFmtId="0" fontId="19" fillId="0" borderId="0"/>
    <xf numFmtId="0" fontId="59" fillId="74"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4" fillId="0" borderId="0"/>
    <xf numFmtId="0" fontId="59" fillId="74" borderId="0" applyNumberFormat="0" applyBorder="0" applyAlignment="0" applyProtection="0"/>
    <xf numFmtId="0" fontId="19" fillId="0" borderId="0"/>
    <xf numFmtId="0" fontId="59" fillId="74"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201" fontId="19" fillId="0" borderId="0">
      <protection locked="0"/>
    </xf>
    <xf numFmtId="0" fontId="19" fillId="0" borderId="0"/>
    <xf numFmtId="0" fontId="59" fillId="74"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24" fillId="0" borderId="0"/>
    <xf numFmtId="0" fontId="59" fillId="27" borderId="0" applyNumberFormat="0" applyBorder="0" applyAlignment="0" applyProtection="0"/>
    <xf numFmtId="0" fontId="19" fillId="0" borderId="0"/>
    <xf numFmtId="0" fontId="14" fillId="0" borderId="0"/>
    <xf numFmtId="0" fontId="59" fillId="74" borderId="0" applyNumberFormat="0" applyBorder="0" applyAlignment="0" applyProtection="0"/>
    <xf numFmtId="0" fontId="59" fillId="74" borderId="0" applyNumberFormat="0" applyBorder="0" applyAlignment="0" applyProtection="0"/>
    <xf numFmtId="0" fontId="63" fillId="27"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14" fillId="0" borderId="0"/>
    <xf numFmtId="0" fontId="59" fillId="74"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4" fillId="0" borderId="0"/>
    <xf numFmtId="0" fontId="14" fillId="51" borderId="0" applyNumberFormat="0" applyBorder="0" applyAlignment="0" applyProtection="0"/>
    <xf numFmtId="0" fontId="59" fillId="74"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58"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59" fillId="74"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74" borderId="0" applyNumberFormat="0" applyBorder="0" applyAlignment="0" applyProtection="0"/>
    <xf numFmtId="0" fontId="24" fillId="0" borderId="0"/>
    <xf numFmtId="0" fontId="24" fillId="0" borderId="0"/>
    <xf numFmtId="0" fontId="19" fillId="0" borderId="0"/>
    <xf numFmtId="0" fontId="59" fillId="74"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74" borderId="0" applyNumberFormat="0" applyBorder="0" applyAlignment="0" applyProtection="0"/>
    <xf numFmtId="0" fontId="19" fillId="0" borderId="0"/>
    <xf numFmtId="183"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183" fontId="59" fillId="74"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74"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19" fillId="0" borderId="0" applyFont="0" applyFill="0" applyBorder="0" applyAlignment="0" applyProtection="0"/>
    <xf numFmtId="42" fontId="19" fillId="0" borderId="0" applyFon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59" fillId="74" borderId="0" applyNumberFormat="0" applyBorder="0" applyAlignment="0" applyProtection="0"/>
    <xf numFmtId="0" fontId="24" fillId="0" borderId="0"/>
    <xf numFmtId="0" fontId="16" fillId="0" borderId="0" applyNumberFormat="0" applyFill="0" applyBorder="0" applyAlignment="0" applyProtection="0"/>
    <xf numFmtId="183" fontId="59" fillId="31" borderId="0" applyNumberFormat="0" applyBorder="0" applyAlignment="0" applyProtection="0"/>
    <xf numFmtId="0" fontId="19" fillId="0" borderId="0"/>
    <xf numFmtId="0" fontId="19" fillId="0" borderId="0"/>
    <xf numFmtId="0" fontId="59" fillId="74" borderId="0" applyNumberFormat="0" applyBorder="0" applyAlignment="0" applyProtection="0"/>
    <xf numFmtId="167" fontId="72" fillId="0" borderId="0"/>
    <xf numFmtId="0" fontId="19" fillId="0" borderId="0"/>
    <xf numFmtId="42" fontId="19" fillId="0" borderId="0" applyFont="0" applyFill="0" applyBorder="0" applyAlignment="0" applyProtection="0"/>
    <xf numFmtId="236" fontId="19" fillId="0" borderId="0" applyFon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42" fontId="19" fillId="0" borderId="0" applyFont="0" applyFill="0" applyBorder="0" applyAlignment="0" applyProtection="0"/>
    <xf numFmtId="0" fontId="24" fillId="0" borderId="0"/>
    <xf numFmtId="178" fontId="160"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61"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42" fontId="19" fillId="0" borderId="0" applyFont="0" applyFill="0" applyBorder="0" applyAlignment="0" applyProtection="0"/>
    <xf numFmtId="0" fontId="59" fillId="74" borderId="0" applyNumberFormat="0" applyBorder="0" applyAlignment="0" applyProtection="0"/>
    <xf numFmtId="0" fontId="19" fillId="0" borderId="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19" fillId="0" borderId="0"/>
    <xf numFmtId="0" fontId="24" fillId="0" borderId="0"/>
    <xf numFmtId="0" fontId="24" fillId="0" borderId="0"/>
    <xf numFmtId="0" fontId="59" fillId="69" borderId="0" applyNumberFormat="0" applyBorder="0" applyAlignment="0" applyProtection="0"/>
    <xf numFmtId="3" fontId="19" fillId="0" borderId="0" applyFill="0" applyBorder="0" applyAlignment="0" applyProtection="0"/>
    <xf numFmtId="165"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43" fontId="19" fillId="0" borderId="0" applyFont="0" applyFill="0" applyBorder="0" applyAlignment="0" applyProtection="0"/>
    <xf numFmtId="0" fontId="59" fillId="3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60" fillId="74" borderId="0" applyNumberFormat="0" applyBorder="0" applyAlignment="0" applyProtection="0"/>
    <xf numFmtId="0" fontId="14"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24" fillId="0" borderId="0"/>
    <xf numFmtId="0" fontId="59" fillId="74" borderId="0" applyNumberFormat="0" applyBorder="0" applyAlignment="0" applyProtection="0"/>
    <xf numFmtId="0" fontId="24" fillId="0" borderId="0"/>
    <xf numFmtId="0" fontId="59" fillId="0" borderId="0" applyNumberFormat="0" applyFont="0" applyFill="0" applyBorder="0" applyAlignment="0" applyProtection="0"/>
    <xf numFmtId="0" fontId="19" fillId="0" borderId="0"/>
    <xf numFmtId="0" fontId="59" fillId="74" borderId="0" applyNumberFormat="0" applyBorder="0" applyAlignment="0" applyProtection="0"/>
    <xf numFmtId="0" fontId="24" fillId="0" borderId="0"/>
    <xf numFmtId="0" fontId="60" fillId="74" borderId="0" applyNumberFormat="0" applyBorder="0" applyAlignment="0" applyProtection="0"/>
    <xf numFmtId="0" fontId="19" fillId="0" borderId="0"/>
    <xf numFmtId="0" fontId="19" fillId="0" borderId="0"/>
    <xf numFmtId="0" fontId="19" fillId="0" borderId="0"/>
    <xf numFmtId="0" fontId="19" fillId="0" borderId="0"/>
    <xf numFmtId="0" fontId="59" fillId="74" borderId="0" applyNumberFormat="0" applyBorder="0" applyAlignment="0" applyProtection="0"/>
    <xf numFmtId="0" fontId="19" fillId="0" borderId="0"/>
    <xf numFmtId="0" fontId="19" fillId="0" borderId="0"/>
    <xf numFmtId="0" fontId="19" fillId="0" borderId="0"/>
    <xf numFmtId="0" fontId="63" fillId="82"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19" fillId="0" borderId="0"/>
    <xf numFmtId="0" fontId="59" fillId="74" borderId="0" applyNumberFormat="0" applyBorder="0" applyAlignment="0" applyProtection="0"/>
    <xf numFmtId="0" fontId="24" fillId="0" borderId="0"/>
    <xf numFmtId="0" fontId="24" fillId="0" borderId="0"/>
    <xf numFmtId="0" fontId="19" fillId="0" borderId="0"/>
    <xf numFmtId="0" fontId="60" fillId="74" borderId="0" applyNumberFormat="0" applyBorder="0" applyAlignment="0" applyProtection="0"/>
    <xf numFmtId="223" fontId="60" fillId="0" borderId="0" applyFont="0" applyFill="0" applyBorder="0" applyAlignment="0" applyProtection="0">
      <alignment vertical="top"/>
    </xf>
    <xf numFmtId="0" fontId="19" fillId="0" borderId="0"/>
    <xf numFmtId="165" fontId="5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59" fillId="74" borderId="0" applyNumberFormat="0" applyBorder="0" applyAlignment="0" applyProtection="0"/>
    <xf numFmtId="0" fontId="59" fillId="116" borderId="0" applyNumberFormat="0" applyBorder="0" applyAlignment="0" applyProtection="0"/>
    <xf numFmtId="0" fontId="24" fillId="0" borderId="0"/>
    <xf numFmtId="0" fontId="19" fillId="0" borderId="0"/>
    <xf numFmtId="0" fontId="19" fillId="0" borderId="0"/>
    <xf numFmtId="0" fontId="59" fillId="27" borderId="0" applyNumberFormat="0" applyBorder="0" applyAlignment="0" applyProtection="0"/>
    <xf numFmtId="0" fontId="24" fillId="0" borderId="0"/>
    <xf numFmtId="0" fontId="24" fillId="0" borderId="0"/>
    <xf numFmtId="0" fontId="19" fillId="0" borderId="0"/>
    <xf numFmtId="0" fontId="24" fillId="0" borderId="0"/>
    <xf numFmtId="0" fontId="24" fillId="0" borderId="0"/>
    <xf numFmtId="0" fontId="59" fillId="33"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59" fillId="74"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123" fillId="74" borderId="0" applyNumberFormat="0" applyBorder="0" applyAlignment="0" applyProtection="0"/>
    <xf numFmtId="0" fontId="19" fillId="0" borderId="0"/>
    <xf numFmtId="0" fontId="19" fillId="0" borderId="0"/>
    <xf numFmtId="0" fontId="19" fillId="0" borderId="0"/>
    <xf numFmtId="0" fontId="59" fillId="74" borderId="0" applyNumberFormat="0" applyBorder="0" applyAlignment="0" applyProtection="0"/>
    <xf numFmtId="0" fontId="19" fillId="0" borderId="0"/>
    <xf numFmtId="0" fontId="59" fillId="74" borderId="0" applyNumberFormat="0" applyBorder="0" applyAlignment="0" applyProtection="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3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0" borderId="0" applyNumberFormat="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43" fontId="19" fillId="0" borderId="0" applyFont="0" applyFill="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42" fontId="59" fillId="0" borderId="0" applyFont="0" applyFill="0" applyBorder="0" applyAlignment="0" applyProtection="0"/>
    <xf numFmtId="0" fontId="59" fillId="8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183" fontId="123" fillId="94"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59" fillId="74" borderId="0" applyNumberFormat="0" applyBorder="0" applyAlignment="0" applyProtection="0"/>
    <xf numFmtId="0" fontId="123" fillId="94"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63" fillId="82"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59" fillId="112" borderId="0" applyNumberFormat="0" applyBorder="0" applyAlignment="0" applyProtection="0"/>
    <xf numFmtId="0" fontId="16" fillId="0" borderId="0" applyNumberForma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58" borderId="0" applyNumberFormat="0" applyBorder="0" applyAlignment="0" applyProtection="0"/>
    <xf numFmtId="0" fontId="1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0" fontId="59" fillId="69" borderId="0" applyNumberFormat="0" applyBorder="0" applyAlignment="0" applyProtection="0"/>
    <xf numFmtId="0" fontId="24" fillId="0" borderId="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63" fillId="23" borderId="0" applyNumberFormat="0" applyBorder="0" applyAlignment="0" applyProtection="0"/>
    <xf numFmtId="42" fontId="19" fillId="0" borderId="0" applyFont="0" applyFill="0" applyBorder="0" applyAlignment="0" applyProtection="0"/>
    <xf numFmtId="165" fontId="14" fillId="0" borderId="0" applyFont="0" applyFill="0" applyBorder="0" applyAlignment="0" applyProtection="0"/>
    <xf numFmtId="0" fontId="24" fillId="0" borderId="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43" fontId="14"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9" fillId="0" borderId="0"/>
    <xf numFmtId="0" fontId="59" fillId="31" borderId="0" applyNumberFormat="0" applyBorder="0" applyAlignment="0" applyProtection="0"/>
    <xf numFmtId="0" fontId="59" fillId="69" borderId="0" applyNumberFormat="0" applyBorder="0" applyAlignment="0" applyProtection="0"/>
    <xf numFmtId="0" fontId="24" fillId="0" borderId="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60" fillId="69"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61" borderId="0" applyNumberFormat="0" applyBorder="0" applyAlignment="0" applyProtection="0"/>
    <xf numFmtId="0" fontId="24" fillId="0" borderId="0"/>
    <xf numFmtId="0" fontId="19" fillId="0" borderId="0"/>
    <xf numFmtId="0" fontId="19" fillId="0" borderId="0"/>
    <xf numFmtId="0" fontId="14" fillId="0" borderId="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0" fontId="19" fillId="0" borderId="0"/>
    <xf numFmtId="0" fontId="19" fillId="0" borderId="0"/>
    <xf numFmtId="0" fontId="14" fillId="0" borderId="0"/>
    <xf numFmtId="0" fontId="24"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123" fillId="94" borderId="0" applyNumberFormat="0" applyBorder="0" applyAlignment="0" applyProtection="0"/>
    <xf numFmtId="0" fontId="24" fillId="0" borderId="0"/>
    <xf numFmtId="0" fontId="24" fillId="0" borderId="0"/>
    <xf numFmtId="0" fontId="19" fillId="0" borderId="0"/>
    <xf numFmtId="0" fontId="24" fillId="0" borderId="0"/>
    <xf numFmtId="0" fontId="63" fillId="120"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19" fillId="0" borderId="0"/>
    <xf numFmtId="42" fontId="19" fillId="0" borderId="0" applyFont="0" applyFill="0" applyBorder="0" applyAlignment="0" applyProtection="0"/>
    <xf numFmtId="0" fontId="24" fillId="0" borderId="0"/>
    <xf numFmtId="0" fontId="19" fillId="0" borderId="0"/>
    <xf numFmtId="0" fontId="59" fillId="69" borderId="0" applyNumberFormat="0" applyBorder="0" applyAlignment="0" applyProtection="0"/>
    <xf numFmtId="0" fontId="24" fillId="0" borderId="0"/>
    <xf numFmtId="0" fontId="24" fillId="0" borderId="0"/>
    <xf numFmtId="0" fontId="1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4" fillId="0" borderId="0"/>
    <xf numFmtId="0" fontId="24" fillId="0" borderId="0"/>
    <xf numFmtId="0" fontId="24" fillId="0" borderId="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43" fontId="14"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4" fillId="0" borderId="0"/>
    <xf numFmtId="0" fontId="24" fillId="0" borderId="0"/>
    <xf numFmtId="0" fontId="24" fillId="0" borderId="0"/>
    <xf numFmtId="0" fontId="19" fillId="0" borderId="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69" borderId="0" applyNumberFormat="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183"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63" fillId="82"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63"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24" fillId="0" borderId="0"/>
    <xf numFmtId="0" fontId="59" fillId="74"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74"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27" borderId="0" applyNumberFormat="0" applyBorder="0" applyAlignment="0" applyProtection="0"/>
    <xf numFmtId="183" fontId="123" fillId="74"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27" borderId="0" applyNumberFormat="0" applyBorder="0" applyAlignment="0" applyProtection="0"/>
    <xf numFmtId="0" fontId="19" fillId="0" borderId="0"/>
    <xf numFmtId="0" fontId="123" fillId="74"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24" fillId="0" borderId="0"/>
    <xf numFmtId="0" fontId="59" fillId="74"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4" fillId="21"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14" fillId="0" borderId="0"/>
    <xf numFmtId="0" fontId="63" fillId="82" borderId="0" applyNumberFormat="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24" fillId="0" borderId="0"/>
    <xf numFmtId="42" fontId="19" fillId="0" borderId="0" applyFont="0" applyFill="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165" fontId="72" fillId="0" borderId="0" applyFont="0" applyFill="0" applyBorder="0" applyAlignment="0" applyProtection="0"/>
    <xf numFmtId="165" fontId="72" fillId="0" borderId="0" applyFont="0" applyFill="0" applyBorder="0" applyAlignment="0" applyProtection="0"/>
    <xf numFmtId="0" fontId="24" fillId="0" borderId="0"/>
    <xf numFmtId="165" fontId="19" fillId="0" borderId="0" applyFont="0" applyFill="0" applyBorder="0" applyAlignment="0" applyProtection="0"/>
    <xf numFmtId="0" fontId="19" fillId="0" borderId="0"/>
    <xf numFmtId="165"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23"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69" borderId="0" applyNumberFormat="0" applyBorder="0" applyAlignment="0" applyProtection="0"/>
    <xf numFmtId="212" fontId="120" fillId="0" borderId="0" applyFill="0" applyBorder="0" applyAlignment="0" applyProtection="0"/>
    <xf numFmtId="0" fontId="19" fillId="102" borderId="79"/>
    <xf numFmtId="0" fontId="59" fillId="0" borderId="0" applyNumberFormat="0" applyFont="0" applyFill="0" applyBorder="0" applyAlignment="0" applyProtection="0"/>
    <xf numFmtId="0" fontId="24" fillId="0" borderId="0"/>
    <xf numFmtId="0" fontId="24" fillId="0" borderId="0"/>
    <xf numFmtId="0" fontId="14" fillId="6"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5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178" fontId="19" fillId="97" borderId="65"/>
    <xf numFmtId="0" fontId="59" fillId="58"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69"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15" fontId="149"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1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14"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24" fillId="0" borderId="0"/>
    <xf numFmtId="0" fontId="19" fillId="0" borderId="0"/>
    <xf numFmtId="0" fontId="19" fillId="0" borderId="0"/>
    <xf numFmtId="183" fontId="123" fillId="74"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183" fontId="59" fillId="23" borderId="0" applyNumberFormat="0" applyBorder="0" applyAlignment="0" applyProtection="0"/>
    <xf numFmtId="0" fontId="24" fillId="0" borderId="0"/>
    <xf numFmtId="0" fontId="63" fillId="82" borderId="0" applyNumberFormat="0" applyBorder="0" applyAlignment="0" applyProtection="0"/>
    <xf numFmtId="195" fontId="120" fillId="0" borderId="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59" fillId="74" borderId="0" applyNumberFormat="0" applyBorder="0" applyAlignment="0" applyProtection="0"/>
    <xf numFmtId="0" fontId="24" fillId="0" borderId="0"/>
    <xf numFmtId="0" fontId="24" fillId="0" borderId="0"/>
    <xf numFmtId="0" fontId="24" fillId="0" borderId="0"/>
    <xf numFmtId="0" fontId="19" fillId="0" borderId="0"/>
    <xf numFmtId="42" fontId="59" fillId="0" borderId="0" applyFont="0" applyFill="0" applyBorder="0" applyAlignment="0" applyProtection="0"/>
    <xf numFmtId="0" fontId="59" fillId="74" borderId="0" applyNumberFormat="0" applyBorder="0" applyAlignment="0" applyProtection="0"/>
    <xf numFmtId="0" fontId="24" fillId="0" borderId="0"/>
    <xf numFmtId="0" fontId="59" fillId="74" borderId="0" applyNumberFormat="0" applyBorder="0" applyAlignment="0" applyProtection="0"/>
    <xf numFmtId="0" fontId="19" fillId="0" borderId="0"/>
    <xf numFmtId="0" fontId="59" fillId="74" borderId="0" applyNumberFormat="0" applyBorder="0" applyAlignment="0" applyProtection="0"/>
    <xf numFmtId="0" fontId="19" fillId="0" borderId="0"/>
    <xf numFmtId="0" fontId="19" fillId="0" borderId="0"/>
    <xf numFmtId="42" fontId="19" fillId="0" borderId="0" applyFont="0" applyFill="0" applyBorder="0" applyAlignment="0" applyProtection="0"/>
    <xf numFmtId="0" fontId="59" fillId="27" borderId="0" applyNumberFormat="0" applyBorder="0" applyAlignment="0" applyProtection="0"/>
    <xf numFmtId="0" fontId="19" fillId="0" borderId="0"/>
    <xf numFmtId="183" fontId="123" fillId="82" borderId="0" applyNumberFormat="0" applyBorder="0" applyAlignment="0" applyProtection="0"/>
    <xf numFmtId="0" fontId="14" fillId="0" borderId="0"/>
    <xf numFmtId="0" fontId="24" fillId="0" borderId="0"/>
    <xf numFmtId="0" fontId="24" fillId="0" borderId="0"/>
    <xf numFmtId="42" fontId="19" fillId="0" borderId="0" applyFont="0" applyFill="0" applyBorder="0" applyAlignment="0" applyProtection="0"/>
    <xf numFmtId="0" fontId="19" fillId="0" borderId="0"/>
    <xf numFmtId="0" fontId="123" fillId="82"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0" fontId="24" fillId="0" borderId="0"/>
    <xf numFmtId="0" fontId="63" fillId="82"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9"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24"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3" fontId="19" fillId="0" borderId="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4" fillId="0" borderId="0"/>
    <xf numFmtId="0" fontId="59" fillId="3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24" fillId="0" borderId="0"/>
    <xf numFmtId="0" fontId="59" fillId="31" borderId="0" applyNumberFormat="0" applyBorder="0" applyAlignment="0" applyProtection="0"/>
    <xf numFmtId="0" fontId="59" fillId="74" borderId="0" applyNumberFormat="0" applyBorder="0" applyAlignment="0" applyProtection="0"/>
    <xf numFmtId="0" fontId="19" fillId="0" borderId="0"/>
    <xf numFmtId="0" fontId="14" fillId="0" borderId="0"/>
    <xf numFmtId="0" fontId="14" fillId="36"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242" fontId="164" fillId="0" borderId="0">
      <protection locked="0"/>
    </xf>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42" fontId="59" fillId="0" borderId="0" applyFont="0" applyFill="0" applyBorder="0" applyAlignment="0" applyProtection="0"/>
    <xf numFmtId="0" fontId="59" fillId="8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81"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69" borderId="0" applyNumberFormat="0" applyBorder="0" applyAlignment="0" applyProtection="0"/>
    <xf numFmtId="0" fontId="59"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74" borderId="0" applyNumberFormat="0" applyBorder="0" applyAlignment="0" applyProtection="0"/>
    <xf numFmtId="42" fontId="59" fillId="0" borderId="0" applyFont="0" applyFill="0" applyBorder="0" applyAlignment="0" applyProtection="0"/>
    <xf numFmtId="0" fontId="59" fillId="8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1" borderId="0" applyNumberFormat="0" applyBorder="0" applyAlignment="0" applyProtection="0"/>
    <xf numFmtId="0" fontId="59" fillId="74" borderId="0" applyNumberFormat="0" applyBorder="0" applyAlignment="0" applyProtection="0"/>
    <xf numFmtId="0" fontId="19" fillId="0" borderId="0"/>
    <xf numFmtId="0" fontId="59" fillId="0" borderId="0" applyNumberFormat="0" applyFont="0" applyFill="0" applyBorder="0" applyAlignment="0" applyProtection="0"/>
    <xf numFmtId="0" fontId="123" fillId="74" borderId="0" applyNumberFormat="0" applyBorder="0" applyAlignment="0" applyProtection="0"/>
    <xf numFmtId="43" fontId="14" fillId="0" borderId="0" applyFont="0" applyFill="0" applyBorder="0" applyAlignment="0" applyProtection="0"/>
    <xf numFmtId="0" fontId="19" fillId="0" borderId="0"/>
    <xf numFmtId="0" fontId="123" fillId="69" borderId="0" applyNumberFormat="0" applyBorder="0" applyAlignment="0" applyProtection="0"/>
    <xf numFmtId="0" fontId="24" fillId="0" borderId="0"/>
    <xf numFmtId="0" fontId="24" fillId="0" borderId="0"/>
    <xf numFmtId="176" fontId="79" fillId="0" borderId="0"/>
    <xf numFmtId="0" fontId="59" fillId="74" borderId="0" applyNumberFormat="0" applyBorder="0" applyAlignment="0" applyProtection="0"/>
    <xf numFmtId="0" fontId="24" fillId="0" borderId="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94" fontId="14" fillId="0" borderId="0" applyFont="0" applyFill="0" applyBorder="0" applyAlignment="0" applyProtection="0"/>
    <xf numFmtId="43" fontId="59" fillId="0" borderId="0" applyFont="0" applyFill="0" applyBorder="0" applyAlignment="0" applyProtection="0"/>
    <xf numFmtId="0" fontId="24" fillId="0" borderId="0"/>
    <xf numFmtId="0" fontId="59" fillId="74" borderId="0" applyNumberFormat="0" applyBorder="0" applyAlignment="0" applyProtection="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63" fillId="23" borderId="0" applyNumberFormat="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31"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63" fillId="82"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183" fontId="59" fillId="69" borderId="0" applyNumberFormat="0" applyBorder="0" applyAlignment="0" applyProtection="0"/>
    <xf numFmtId="183" fontId="202" fillId="0" borderId="0"/>
    <xf numFmtId="0" fontId="59" fillId="74" borderId="0" applyNumberFormat="0" applyBorder="0" applyAlignment="0" applyProtection="0"/>
    <xf numFmtId="166" fontId="14" fillId="0" borderId="0" applyFont="0" applyFill="0" applyBorder="0" applyAlignment="0" applyProtection="0"/>
    <xf numFmtId="0" fontId="19" fillId="0" borderId="0"/>
    <xf numFmtId="0" fontId="19" fillId="0" borderId="0"/>
    <xf numFmtId="0" fontId="24" fillId="0" borderId="0"/>
    <xf numFmtId="42" fontId="59" fillId="0" borderId="0" applyFont="0" applyFill="0" applyBorder="0" applyAlignment="0" applyProtection="0"/>
    <xf numFmtId="165" fontId="19" fillId="0" borderId="0" applyFont="0" applyFill="0" applyBorder="0" applyAlignment="0" applyProtection="0"/>
    <xf numFmtId="0" fontId="24" fillId="0" borderId="0"/>
    <xf numFmtId="43" fontId="19" fillId="0" borderId="0" applyFont="0" applyFill="0" applyBorder="0" applyAlignment="0" applyProtection="0"/>
    <xf numFmtId="0" fontId="59" fillId="74" borderId="0" applyNumberFormat="0" applyBorder="0" applyAlignment="0" applyProtection="0"/>
    <xf numFmtId="0" fontId="19" fillId="0" borderId="0"/>
    <xf numFmtId="0" fontId="19" fillId="0" borderId="0"/>
    <xf numFmtId="183" fontId="123" fillId="61" borderId="0" applyNumberFormat="0" applyBorder="0" applyAlignment="0" applyProtection="0"/>
    <xf numFmtId="0" fontId="19" fillId="0" borderId="0"/>
    <xf numFmtId="178" fontId="132" fillId="0" borderId="0"/>
    <xf numFmtId="0" fontId="59" fillId="74" borderId="0" applyNumberFormat="0" applyBorder="0" applyAlignment="0" applyProtection="0"/>
    <xf numFmtId="0" fontId="123" fillId="61" borderId="0" applyNumberFormat="0" applyBorder="0" applyAlignment="0" applyProtection="0"/>
    <xf numFmtId="0" fontId="24" fillId="0" borderId="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42" fontId="59"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165" fontId="59" fillId="0" borderId="0" applyFont="0" applyFill="0" applyBorder="0" applyAlignment="0" applyProtection="0"/>
    <xf numFmtId="0" fontId="24" fillId="0" borderId="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0" borderId="0" applyNumberFormat="0" applyFont="0" applyFill="0" applyBorder="0" applyAlignment="0" applyProtection="0"/>
    <xf numFmtId="0" fontId="59" fillId="74" borderId="0" applyNumberFormat="0" applyBorder="0" applyAlignment="0" applyProtection="0"/>
    <xf numFmtId="0" fontId="19" fillId="0" borderId="0"/>
    <xf numFmtId="0" fontId="59" fillId="74" borderId="0" applyNumberFormat="0" applyBorder="0" applyAlignment="0" applyProtection="0"/>
    <xf numFmtId="0" fontId="24" fillId="0" borderId="0"/>
    <xf numFmtId="0" fontId="24" fillId="0" borderId="0"/>
    <xf numFmtId="183" fontId="59" fillId="69"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74"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59" fillId="31" borderId="0" applyNumberFormat="0" applyBorder="0" applyAlignment="0" applyProtection="0"/>
    <xf numFmtId="0" fontId="24" fillId="0" borderId="0"/>
    <xf numFmtId="0" fontId="24" fillId="0" borderId="0"/>
    <xf numFmtId="0" fontId="19"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74"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63" fillId="23" borderId="0" applyNumberFormat="0" applyBorder="0" applyAlignment="0" applyProtection="0"/>
    <xf numFmtId="0" fontId="19" fillId="0" borderId="0"/>
    <xf numFmtId="0" fontId="19" fillId="0" borderId="0"/>
    <xf numFmtId="0" fontId="59" fillId="74" borderId="0" applyNumberFormat="0" applyBorder="0" applyAlignment="0" applyProtection="0"/>
    <xf numFmtId="165" fontId="59" fillId="0" borderId="0" applyFont="0" applyFill="0" applyBorder="0" applyAlignment="0" applyProtection="0"/>
    <xf numFmtId="0" fontId="24" fillId="0" borderId="0"/>
    <xf numFmtId="0" fontId="14" fillId="0" borderId="0"/>
    <xf numFmtId="0" fontId="59" fillId="74"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24"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59" fillId="31"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59" fillId="31" borderId="0" applyNumberFormat="0" applyBorder="0" applyAlignment="0" applyProtection="0"/>
    <xf numFmtId="0" fontId="19" fillId="0" borderId="0"/>
    <xf numFmtId="0" fontId="16"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31" borderId="0" applyNumberFormat="0" applyBorder="0" applyAlignment="0" applyProtection="0"/>
    <xf numFmtId="42" fontId="59" fillId="0" borderId="0" applyFont="0" applyFill="0" applyBorder="0" applyAlignment="0" applyProtection="0"/>
    <xf numFmtId="0" fontId="19" fillId="0" borderId="0"/>
    <xf numFmtId="0" fontId="24"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59" fillId="31"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60" fillId="71" borderId="67" applyNumberFormat="0" applyFont="0" applyAlignment="0" applyProtection="0"/>
    <xf numFmtId="42" fontId="59" fillId="0" borderId="0" applyFont="0" applyFill="0" applyBorder="0" applyAlignment="0" applyProtection="0"/>
    <xf numFmtId="0" fontId="24" fillId="0" borderId="0"/>
    <xf numFmtId="0" fontId="24" fillId="0" borderId="0"/>
    <xf numFmtId="0" fontId="24" fillId="0" borderId="0"/>
    <xf numFmtId="0" fontId="59" fillId="2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142" fillId="102" borderId="75" applyNumberFormat="0" applyProtection="0">
      <alignment vertical="center"/>
    </xf>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60" fillId="31" borderId="0" applyNumberFormat="0" applyBorder="0" applyAlignment="0" applyProtection="0"/>
    <xf numFmtId="0" fontId="60" fillId="31"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59" borderId="0" applyNumberFormat="0" applyBorder="0" applyAlignment="0" applyProtection="0"/>
    <xf numFmtId="0" fontId="14" fillId="36" borderId="0" applyNumberFormat="0" applyBorder="0" applyAlignment="0" applyProtection="0"/>
    <xf numFmtId="0" fontId="59" fillId="0" borderId="0" applyNumberFormat="0" applyFont="0" applyFill="0" applyBorder="0" applyAlignment="0" applyProtection="0"/>
    <xf numFmtId="0" fontId="63" fillId="82" borderId="0" applyNumberFormat="0" applyBorder="0" applyAlignment="0" applyProtection="0"/>
    <xf numFmtId="0" fontId="24" fillId="0" borderId="0"/>
    <xf numFmtId="0" fontId="16" fillId="0" borderId="0" applyNumberFormat="0" applyFill="0" applyBorder="0" applyAlignment="0" applyProtection="0"/>
    <xf numFmtId="0" fontId="59" fillId="71" borderId="0" applyNumberFormat="0" applyBorder="0" applyAlignment="0" applyProtection="0"/>
    <xf numFmtId="0" fontId="24" fillId="0" borderId="0"/>
    <xf numFmtId="0" fontId="24" fillId="0" borderId="0"/>
    <xf numFmtId="0" fontId="19" fillId="0" borderId="0"/>
    <xf numFmtId="0" fontId="59" fillId="31" borderId="0" applyNumberFormat="0" applyBorder="0" applyAlignment="0" applyProtection="0"/>
    <xf numFmtId="0" fontId="19" fillId="0" borderId="0"/>
    <xf numFmtId="0" fontId="19" fillId="0" borderId="0"/>
    <xf numFmtId="0" fontId="63" fillId="71" borderId="0" applyNumberFormat="0" applyBorder="0" applyAlignment="0" applyProtection="0"/>
    <xf numFmtId="0" fontId="59" fillId="31" borderId="0" applyNumberFormat="0" applyBorder="0" applyAlignment="0" applyProtection="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24" fillId="0" borderId="0"/>
    <xf numFmtId="0" fontId="59" fillId="71"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19" fillId="0" borderId="0"/>
    <xf numFmtId="3" fontId="125" fillId="0" borderId="0" applyFont="0" applyFill="0" applyBorder="0" applyAlignment="0" applyProtection="0"/>
    <xf numFmtId="0" fontId="19" fillId="0" borderId="0"/>
    <xf numFmtId="0" fontId="59" fillId="31"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59" fillId="31" borderId="0" applyNumberFormat="0" applyBorder="0" applyAlignment="0" applyProtection="0"/>
    <xf numFmtId="165" fontId="59" fillId="0" borderId="0" applyFont="0" applyFill="0" applyBorder="0" applyAlignment="0" applyProtection="0"/>
    <xf numFmtId="0" fontId="59" fillId="31" borderId="0" applyNumberFormat="0" applyBorder="0" applyAlignment="0" applyProtection="0"/>
    <xf numFmtId="0" fontId="24"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24" fillId="0" borderId="0"/>
    <xf numFmtId="0" fontId="19"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129" fillId="0" borderId="0">
      <protection locked="0"/>
    </xf>
    <xf numFmtId="0" fontId="24" fillId="0" borderId="0"/>
    <xf numFmtId="0" fontId="24" fillId="0" borderId="0"/>
    <xf numFmtId="0" fontId="19"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42" fontId="59" fillId="0" borderId="0" applyFont="0" applyFill="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202" fontId="19" fillId="0" borderId="0"/>
    <xf numFmtId="0" fontId="19"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76" fillId="3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104"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63" fillId="71" borderId="0" applyNumberFormat="0" applyBorder="0" applyAlignment="0" applyProtection="0"/>
    <xf numFmtId="0" fontId="19" fillId="0" borderId="0"/>
    <xf numFmtId="0" fontId="19" fillId="0" borderId="0"/>
    <xf numFmtId="0" fontId="24" fillId="0" borderId="0"/>
    <xf numFmtId="0" fontId="59" fillId="31" borderId="0" applyNumberFormat="0" applyBorder="0" applyAlignment="0" applyProtection="0"/>
    <xf numFmtId="0" fontId="19" fillId="0" borderId="0"/>
    <xf numFmtId="0" fontId="19" fillId="0" borderId="0"/>
    <xf numFmtId="0" fontId="19" fillId="0" borderId="0"/>
    <xf numFmtId="0" fontId="14" fillId="0" borderId="0"/>
    <xf numFmtId="0" fontId="59" fillId="5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42" fontId="59" fillId="0" borderId="0" applyFont="0" applyFill="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69" borderId="0" applyNumberFormat="0" applyBorder="0" applyAlignment="0" applyProtection="0"/>
    <xf numFmtId="0" fontId="59" fillId="27" borderId="0" applyNumberFormat="0" applyBorder="0" applyAlignment="0" applyProtection="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42" fontId="59" fillId="0" borderId="0" applyFont="0" applyFill="0" applyBorder="0" applyAlignment="0" applyProtection="0"/>
    <xf numFmtId="0" fontId="19" fillId="0" borderId="0"/>
    <xf numFmtId="0" fontId="24" fillId="0" borderId="0"/>
    <xf numFmtId="0" fontId="24" fillId="0" borderId="0"/>
    <xf numFmtId="0" fontId="59" fillId="0" borderId="0" applyNumberFormat="0" applyFont="0" applyFill="0" applyBorder="0" applyAlignment="0" applyProtection="0"/>
    <xf numFmtId="0" fontId="24" fillId="0" borderId="0"/>
    <xf numFmtId="42"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19" fillId="0" borderId="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183" fontId="59" fillId="31" borderId="0" applyNumberFormat="0" applyBorder="0" applyAlignment="0" applyProtection="0"/>
    <xf numFmtId="0" fontId="24" fillId="0" borderId="0"/>
    <xf numFmtId="0" fontId="24" fillId="0" borderId="0"/>
    <xf numFmtId="0" fontId="24" fillId="0" borderId="0"/>
    <xf numFmtId="0" fontId="19" fillId="0" borderId="0"/>
    <xf numFmtId="0" fontId="24" fillId="0" borderId="0"/>
    <xf numFmtId="0" fontId="63" fillId="71"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19" fillId="0" borderId="0"/>
    <xf numFmtId="0" fontId="24" fillId="0" borderId="0"/>
    <xf numFmtId="0" fontId="59" fillId="31"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24"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58"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63" fillId="71" borderId="0" applyNumberFormat="0" applyBorder="0" applyAlignment="0" applyProtection="0"/>
    <xf numFmtId="0" fontId="59" fillId="31" borderId="0" applyNumberFormat="0" applyBorder="0" applyAlignment="0" applyProtection="0"/>
    <xf numFmtId="42" fontId="19" fillId="0" borderId="0" applyFont="0" applyFill="0" applyBorder="0" applyAlignment="0" applyProtection="0"/>
    <xf numFmtId="0" fontId="59" fillId="31" borderId="0" applyNumberFormat="0" applyBorder="0" applyAlignment="0" applyProtection="0"/>
    <xf numFmtId="0" fontId="19" fillId="0" borderId="0"/>
    <xf numFmtId="0" fontId="19" fillId="0" borderId="0"/>
    <xf numFmtId="0" fontId="19" fillId="0" borderId="0"/>
    <xf numFmtId="0" fontId="19" fillId="0" borderId="0"/>
    <xf numFmtId="0" fontId="63" fillId="7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6"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9" fillId="0" borderId="0"/>
    <xf numFmtId="0" fontId="16" fillId="0" borderId="0" applyNumberForma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19" fillId="0" borderId="0"/>
    <xf numFmtId="0" fontId="19" fillId="0" borderId="0"/>
    <xf numFmtId="0" fontId="1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23" borderId="0" applyNumberFormat="0" applyBorder="0" applyAlignment="0" applyProtection="0"/>
    <xf numFmtId="0" fontId="59" fillId="31" borderId="0" applyNumberFormat="0" applyBorder="0" applyAlignment="0" applyProtection="0"/>
    <xf numFmtId="0" fontId="1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31"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4" fillId="0" borderId="0"/>
    <xf numFmtId="0" fontId="19" fillId="0" borderId="0"/>
    <xf numFmtId="0" fontId="59" fillId="31" borderId="0" applyNumberFormat="0" applyBorder="0" applyAlignment="0" applyProtection="0"/>
    <xf numFmtId="0" fontId="59" fillId="82"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63" fillId="71" borderId="0" applyNumberFormat="0" applyBorder="0" applyAlignment="0" applyProtection="0"/>
    <xf numFmtId="0" fontId="19" fillId="0" borderId="0"/>
    <xf numFmtId="0" fontId="19" fillId="0" borderId="0"/>
    <xf numFmtId="0" fontId="14" fillId="0" borderId="0"/>
    <xf numFmtId="0" fontId="59" fillId="8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42"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14" fillId="0" borderId="0"/>
    <xf numFmtId="0" fontId="59" fillId="8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82" borderId="0" applyNumberFormat="0" applyBorder="0" applyAlignment="0" applyProtection="0"/>
    <xf numFmtId="0" fontId="24" fillId="0" borderId="0"/>
    <xf numFmtId="42" fontId="59" fillId="0" borderId="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63" fillId="23" borderId="0" applyNumberFormat="0" applyBorder="0" applyAlignment="0" applyProtection="0"/>
    <xf numFmtId="0" fontId="59" fillId="31" borderId="0" applyNumberFormat="0" applyBorder="0" applyAlignment="0" applyProtection="0"/>
    <xf numFmtId="0" fontId="59" fillId="81" borderId="0" applyNumberFormat="0" applyBorder="0" applyAlignment="0" applyProtection="0"/>
    <xf numFmtId="0" fontId="59" fillId="31" borderId="0" applyNumberFormat="0" applyBorder="0" applyAlignment="0" applyProtection="0"/>
    <xf numFmtId="0" fontId="189" fillId="0" borderId="0" applyNumberFormat="0" applyFill="0" applyBorder="0" applyAlignment="0" applyProtection="0">
      <alignment vertical="top"/>
      <protection locked="0"/>
    </xf>
    <xf numFmtId="0" fontId="19" fillId="0" borderId="0"/>
    <xf numFmtId="0" fontId="63" fillId="71"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42"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42" fontId="5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24" fillId="0" borderId="0"/>
    <xf numFmtId="0" fontId="59" fillId="31" borderId="0" applyNumberFormat="0" applyBorder="0" applyAlignment="0" applyProtection="0"/>
    <xf numFmtId="0" fontId="59" fillId="31" borderId="0" applyNumberFormat="0" applyBorder="0" applyAlignment="0" applyProtection="0"/>
    <xf numFmtId="0" fontId="59" fillId="82"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9" fillId="0" borderId="0"/>
    <xf numFmtId="0" fontId="19" fillId="0" borderId="0"/>
    <xf numFmtId="0" fontId="24" fillId="0" borderId="0"/>
    <xf numFmtId="0" fontId="24" fillId="0" borderId="0"/>
    <xf numFmtId="0" fontId="14" fillId="0" borderId="0"/>
    <xf numFmtId="0" fontId="24" fillId="0" borderId="0"/>
    <xf numFmtId="0" fontId="59" fillId="31" borderId="0" applyNumberFormat="0" applyBorder="0" applyAlignment="0" applyProtection="0"/>
    <xf numFmtId="0" fontId="19" fillId="0" borderId="0"/>
    <xf numFmtId="0" fontId="24" fillId="0" borderId="0"/>
    <xf numFmtId="0" fontId="59" fillId="31" borderId="0" applyNumberFormat="0" applyBorder="0" applyAlignment="0" applyProtection="0"/>
    <xf numFmtId="0" fontId="19" fillId="0" borderId="0"/>
    <xf numFmtId="0" fontId="59" fillId="31" borderId="0" applyNumberFormat="0" applyBorder="0" applyAlignment="0" applyProtection="0"/>
    <xf numFmtId="0" fontId="19" fillId="0" borderId="0"/>
    <xf numFmtId="0" fontId="59" fillId="31" borderId="0" applyNumberFormat="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59" fillId="31"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59" fillId="31" borderId="0" applyNumberFormat="0" applyBorder="0" applyAlignment="0" applyProtection="0"/>
    <xf numFmtId="165" fontId="59" fillId="0" borderId="0" applyFont="0" applyFill="0" applyBorder="0" applyAlignment="0" applyProtection="0"/>
    <xf numFmtId="0" fontId="59" fillId="31" borderId="0" applyNumberFormat="0" applyBorder="0" applyAlignment="0" applyProtection="0"/>
    <xf numFmtId="165" fontId="19" fillId="0" borderId="0" applyFont="0" applyFill="0" applyBorder="0" applyAlignment="0" applyProtection="0"/>
    <xf numFmtId="0" fontId="59" fillId="31" borderId="0" applyNumberFormat="0" applyBorder="0" applyAlignment="0" applyProtection="0"/>
    <xf numFmtId="0" fontId="24" fillId="0" borderId="0"/>
    <xf numFmtId="0" fontId="24" fillId="0" borderId="0"/>
    <xf numFmtId="0" fontId="19" fillId="0" borderId="0"/>
    <xf numFmtId="0" fontId="59" fillId="31" borderId="0" applyNumberFormat="0" applyBorder="0" applyAlignment="0" applyProtection="0"/>
    <xf numFmtId="0" fontId="19" fillId="0" borderId="0"/>
    <xf numFmtId="0" fontId="59" fillId="33" borderId="0" applyNumberFormat="0" applyBorder="0" applyAlignment="0" applyProtection="0"/>
    <xf numFmtId="165" fontId="5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59" fillId="31" borderId="0" applyNumberFormat="0" applyBorder="0" applyAlignment="0" applyProtection="0"/>
    <xf numFmtId="43" fontId="19" fillId="0" borderId="0" applyFont="0" applyFill="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59" fillId="31" borderId="0" applyNumberFormat="0" applyBorder="0" applyAlignment="0" applyProtection="0"/>
    <xf numFmtId="0" fontId="24" fillId="0" borderId="0"/>
    <xf numFmtId="0" fontId="24" fillId="0" borderId="0"/>
    <xf numFmtId="0" fontId="59" fillId="31" borderId="0" applyNumberFormat="0" applyBorder="0" applyAlignment="0" applyProtection="0"/>
    <xf numFmtId="0" fontId="19" fillId="0" borderId="0"/>
    <xf numFmtId="0" fontId="24" fillId="0" borderId="0"/>
    <xf numFmtId="0" fontId="24" fillId="0" borderId="0"/>
    <xf numFmtId="0" fontId="59" fillId="31" borderId="0" applyNumberFormat="0" applyBorder="0" applyAlignment="0" applyProtection="0"/>
    <xf numFmtId="0" fontId="24" fillId="0" borderId="0"/>
    <xf numFmtId="0" fontId="24" fillId="0" borderId="0"/>
    <xf numFmtId="0" fontId="24" fillId="0" borderId="0"/>
    <xf numFmtId="0" fontId="24" fillId="0" borderId="0"/>
    <xf numFmtId="0" fontId="59" fillId="33" borderId="0" applyNumberFormat="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33" borderId="0" applyNumberFormat="0" applyBorder="0" applyAlignment="0" applyProtection="0"/>
    <xf numFmtId="0" fontId="19" fillId="0" borderId="0"/>
    <xf numFmtId="0" fontId="19" fillId="0" borderId="0"/>
    <xf numFmtId="0" fontId="24" fillId="0" borderId="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59" fillId="33" borderId="0" applyNumberFormat="0" applyBorder="0" applyAlignment="0" applyProtection="0"/>
    <xf numFmtId="165" fontId="59" fillId="0" borderId="0" applyFont="0" applyFill="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33" borderId="0" applyNumberFormat="0" applyBorder="0" applyAlignment="0" applyProtection="0"/>
    <xf numFmtId="165" fontId="59" fillId="0" borderId="0" applyFont="0" applyFill="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63" fillId="94"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3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59" fillId="33" borderId="0" applyNumberFormat="0" applyBorder="0" applyAlignment="0" applyProtection="0"/>
    <xf numFmtId="0" fontId="19" fillId="0" borderId="0"/>
    <xf numFmtId="0" fontId="24" fillId="0" borderId="0"/>
    <xf numFmtId="0" fontId="24" fillId="0" borderId="0"/>
    <xf numFmtId="0" fontId="59" fillId="33"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0" borderId="0" applyNumberFormat="0" applyFont="0" applyFill="0" applyBorder="0" applyAlignment="0" applyProtection="0"/>
    <xf numFmtId="0" fontId="1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59" fillId="0" borderId="0" applyNumberFormat="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9" fontId="19" fillId="0" borderId="0" applyFont="0" applyFill="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24" fillId="0" borderId="0"/>
    <xf numFmtId="0" fontId="59" fillId="0" borderId="0" applyNumberFormat="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9" fontId="72"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0" borderId="0" applyNumberFormat="0" applyFont="0" applyFill="0" applyBorder="0" applyAlignment="0" applyProtection="0"/>
    <xf numFmtId="9" fontId="72" fillId="0" borderId="0" applyFont="0" applyFill="0" applyBorder="0" applyAlignment="0" applyProtection="0"/>
    <xf numFmtId="9" fontId="19"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60"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2" borderId="0" applyNumberFormat="0" applyBorder="0" applyAlignment="0" applyProtection="0"/>
    <xf numFmtId="0" fontId="19" fillId="0" borderId="0"/>
    <xf numFmtId="0" fontId="19" fillId="0" borderId="0"/>
    <xf numFmtId="0" fontId="19" fillId="0" borderId="0"/>
    <xf numFmtId="0" fontId="59" fillId="82" borderId="0" applyNumberFormat="0" applyBorder="0" applyAlignment="0" applyProtection="0"/>
    <xf numFmtId="0" fontId="59" fillId="33" borderId="0" applyNumberFormat="0" applyBorder="0" applyAlignment="0" applyProtection="0"/>
    <xf numFmtId="0" fontId="24" fillId="0" borderId="0"/>
    <xf numFmtId="0" fontId="14" fillId="0" borderId="0"/>
    <xf numFmtId="0" fontId="59" fillId="33" borderId="0" applyNumberFormat="0" applyBorder="0" applyAlignment="0" applyProtection="0"/>
    <xf numFmtId="0" fontId="19" fillId="0" borderId="0"/>
    <xf numFmtId="0" fontId="19" fillId="0" borderId="0"/>
    <xf numFmtId="0" fontId="19" fillId="0" borderId="0"/>
    <xf numFmtId="0" fontId="24" fillId="0" borderId="0"/>
    <xf numFmtId="0" fontId="60" fillId="3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4" fillId="0" borderId="0"/>
    <xf numFmtId="0" fontId="59" fillId="32" borderId="0" applyNumberFormat="0" applyBorder="0" applyAlignment="0" applyProtection="0"/>
    <xf numFmtId="0" fontId="59" fillId="33" borderId="0" applyNumberFormat="0" applyBorder="0" applyAlignment="0" applyProtection="0"/>
    <xf numFmtId="0" fontId="19" fillId="0" borderId="0"/>
    <xf numFmtId="0" fontId="14" fillId="0" borderId="0"/>
    <xf numFmtId="0" fontId="14" fillId="38" borderId="0" applyNumberFormat="0" applyBorder="0" applyAlignment="0" applyProtection="0"/>
    <xf numFmtId="0" fontId="19" fillId="0" borderId="0"/>
    <xf numFmtId="0" fontId="123" fillId="58" borderId="0" applyNumberFormat="0" applyBorder="0" applyAlignment="0" applyProtection="0"/>
    <xf numFmtId="0" fontId="24" fillId="0" borderId="0"/>
    <xf numFmtId="0" fontId="24" fillId="0" borderId="0"/>
    <xf numFmtId="0" fontId="19" fillId="0" borderId="0"/>
    <xf numFmtId="0" fontId="14" fillId="0" borderId="0"/>
    <xf numFmtId="0" fontId="63" fillId="98" borderId="0" applyNumberFormat="0" applyBorder="0" applyAlignment="0" applyProtection="0"/>
    <xf numFmtId="0" fontId="59" fillId="33" borderId="0" applyNumberFormat="0" applyBorder="0" applyAlignment="0" applyProtection="0"/>
    <xf numFmtId="42" fontId="59" fillId="0" borderId="0" applyFont="0" applyFill="0" applyBorder="0" applyAlignment="0" applyProtection="0"/>
    <xf numFmtId="0" fontId="24" fillId="0" borderId="0"/>
    <xf numFmtId="0" fontId="14" fillId="0" borderId="0"/>
    <xf numFmtId="0" fontId="59" fillId="33" borderId="0" applyNumberFormat="0" applyBorder="0" applyAlignment="0" applyProtection="0"/>
    <xf numFmtId="42" fontId="59" fillId="0" borderId="0" applyFont="0" applyFill="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42" fontId="59" fillId="0" borderId="0" applyFont="0" applyFill="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63" fillId="25"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42" fontId="59" fillId="0" borderId="0" applyFont="0" applyFill="0" applyBorder="0" applyAlignment="0" applyProtection="0"/>
    <xf numFmtId="0" fontId="19" fillId="0" borderId="0"/>
    <xf numFmtId="0" fontId="16" fillId="0" borderId="0" applyNumberForma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4" fillId="0" borderId="0"/>
    <xf numFmtId="42" fontId="59"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201" fontId="19" fillId="0" borderId="0">
      <protection locked="0"/>
    </xf>
    <xf numFmtId="42"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42"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165"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43" fontId="19" fillId="0" borderId="0" applyFont="0" applyFill="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4" fillId="0" borderId="0"/>
    <xf numFmtId="0" fontId="59" fillId="33" borderId="0" applyNumberFormat="0" applyBorder="0" applyAlignment="0" applyProtection="0"/>
    <xf numFmtId="0" fontId="59" fillId="33"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6" fillId="0" borderId="0" applyNumberFormat="0" applyFill="0" applyBorder="0" applyAlignment="0" applyProtection="0"/>
    <xf numFmtId="43"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6" fillId="0" borderId="0" applyNumberFormat="0" applyFill="0" applyBorder="0" applyAlignment="0" applyProtection="0"/>
    <xf numFmtId="165"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16" fillId="0" borderId="0" applyNumberFormat="0" applyFill="0" applyBorder="0" applyAlignment="0" applyProtection="0"/>
    <xf numFmtId="0" fontId="24" fillId="0" borderId="0"/>
    <xf numFmtId="43"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6" fillId="0" borderId="0" applyNumberFormat="0" applyFill="0" applyBorder="0" applyAlignment="0" applyProtection="0"/>
    <xf numFmtId="0" fontId="24" fillId="0" borderId="0"/>
    <xf numFmtId="43" fontId="19"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7" fillId="0" borderId="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33" borderId="0" applyNumberFormat="0" applyBorder="0" applyAlignment="0" applyProtection="0"/>
    <xf numFmtId="0" fontId="19"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3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24" fillId="0" borderId="0"/>
    <xf numFmtId="0" fontId="24" fillId="0" borderId="0"/>
    <xf numFmtId="0" fontId="59" fillId="33"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82" borderId="0" applyNumberFormat="0" applyBorder="0" applyAlignment="0" applyProtection="0"/>
    <xf numFmtId="194" fontId="14" fillId="0" borderId="0" applyFont="0" applyFill="0" applyBorder="0" applyAlignment="0" applyProtection="0"/>
    <xf numFmtId="0" fontId="24" fillId="0" borderId="0"/>
    <xf numFmtId="0" fontId="24" fillId="0" borderId="0"/>
    <xf numFmtId="0" fontId="59" fillId="58" borderId="0" applyNumberFormat="0" applyBorder="0" applyAlignment="0" applyProtection="0"/>
    <xf numFmtId="0" fontId="19" fillId="0" borderId="0"/>
    <xf numFmtId="0" fontId="19" fillId="0" borderId="0"/>
    <xf numFmtId="0" fontId="24" fillId="0" borderId="0"/>
    <xf numFmtId="0" fontId="59" fillId="0" borderId="0" applyNumberFormat="0" applyFont="0" applyFill="0" applyBorder="0" applyAlignment="0" applyProtection="0"/>
    <xf numFmtId="0" fontId="24" fillId="0" borderId="0"/>
    <xf numFmtId="0" fontId="59" fillId="33" borderId="0" applyNumberFormat="0" applyBorder="0" applyAlignment="0" applyProtection="0"/>
    <xf numFmtId="0" fontId="63" fillId="98"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19" fillId="0" borderId="0"/>
    <xf numFmtId="0" fontId="19"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24" fillId="0" borderId="0"/>
    <xf numFmtId="0" fontId="24" fillId="0" borderId="0"/>
    <xf numFmtId="183" fontId="63" fillId="73" borderId="0" applyNumberFormat="0" applyBorder="0" applyAlignment="0" applyProtection="0"/>
    <xf numFmtId="0" fontId="63" fillId="98"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241" fontId="125"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241" fontId="125"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9" fillId="0" borderId="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59" fillId="33" borderId="0" applyNumberFormat="0" applyBorder="0" applyAlignment="0" applyProtection="0"/>
    <xf numFmtId="0" fontId="59" fillId="58"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165" fontId="59" fillId="0" borderId="0" applyFon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59" fillId="82" borderId="0" applyNumberFormat="0" applyBorder="0" applyAlignment="0" applyProtection="0"/>
    <xf numFmtId="0" fontId="59" fillId="33" borderId="0" applyNumberFormat="0" applyBorder="0" applyAlignment="0" applyProtection="0"/>
    <xf numFmtId="165" fontId="59" fillId="0" borderId="0" applyFont="0" applyFill="0" applyBorder="0" applyAlignment="0" applyProtection="0"/>
    <xf numFmtId="0" fontId="14" fillId="0" borderId="0"/>
    <xf numFmtId="43" fontId="2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33" borderId="0" applyNumberFormat="0" applyBorder="0" applyAlignment="0" applyProtection="0"/>
    <xf numFmtId="0" fontId="19" fillId="0" borderId="0"/>
    <xf numFmtId="0" fontId="59" fillId="58" borderId="0" applyNumberFormat="0" applyBorder="0" applyAlignment="0" applyProtection="0"/>
    <xf numFmtId="0" fontId="59" fillId="3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58"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33"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63" fillId="25" borderId="0" applyNumberFormat="0" applyBorder="0" applyAlignment="0" applyProtection="0"/>
    <xf numFmtId="0" fontId="59" fillId="58" borderId="0" applyNumberFormat="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19" fillId="0" borderId="0"/>
    <xf numFmtId="0" fontId="19" fillId="0" borderId="0"/>
    <xf numFmtId="0" fontId="24" fillId="0" borderId="0"/>
    <xf numFmtId="212" fontId="120" fillId="0" borderId="0" applyFill="0" applyBorder="0" applyAlignment="0" applyProtection="0"/>
    <xf numFmtId="0" fontId="19" fillId="0" borderId="0"/>
    <xf numFmtId="0" fontId="19" fillId="0" borderId="0"/>
    <xf numFmtId="0" fontId="19" fillId="0" borderId="0"/>
    <xf numFmtId="0" fontId="59" fillId="58" borderId="0" applyNumberFormat="0" applyBorder="0" applyAlignment="0" applyProtection="0"/>
    <xf numFmtId="165" fontId="59" fillId="0" borderId="0" applyFont="0" applyFill="0" applyBorder="0" applyAlignment="0" applyProtection="0"/>
    <xf numFmtId="0" fontId="24" fillId="0" borderId="0"/>
    <xf numFmtId="212" fontId="120" fillId="0" borderId="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165" fontId="14" fillId="0" borderId="0" applyFont="0" applyFill="0" applyBorder="0" applyAlignment="0" applyProtection="0"/>
    <xf numFmtId="0" fontId="19" fillId="0" borderId="0"/>
    <xf numFmtId="0" fontId="19" fillId="0" borderId="0"/>
    <xf numFmtId="0" fontId="59" fillId="58" borderId="0" applyNumberFormat="0" applyBorder="0" applyAlignment="0" applyProtection="0"/>
    <xf numFmtId="165" fontId="14" fillId="0" borderId="0" applyFont="0" applyFill="0" applyBorder="0" applyAlignment="0" applyProtection="0"/>
    <xf numFmtId="0" fontId="24" fillId="0" borderId="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58" borderId="0" applyNumberFormat="0" applyBorder="0" applyAlignment="0" applyProtection="0"/>
    <xf numFmtId="0" fontId="16" fillId="0" borderId="0" applyNumberFormat="0" applyFill="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165" fontId="19" fillId="0" borderId="0" applyFont="0" applyFill="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165" fontId="19" fillId="0" borderId="0" applyFont="0" applyFill="0" applyBorder="0" applyAlignment="0" applyProtection="0"/>
    <xf numFmtId="0" fontId="19" fillId="0" borderId="0"/>
    <xf numFmtId="0" fontId="24" fillId="0" borderId="0"/>
    <xf numFmtId="0" fontId="24" fillId="0" borderId="0"/>
    <xf numFmtId="223" fontId="60" fillId="0" borderId="0" applyFont="0" applyFill="0" applyBorder="0" applyAlignment="0" applyProtection="0">
      <alignment vertical="top"/>
    </xf>
    <xf numFmtId="223" fontId="60" fillId="0" borderId="0" applyFont="0" applyFill="0" applyBorder="0" applyAlignment="0" applyProtection="0">
      <alignment vertical="top"/>
    </xf>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223" fontId="60" fillId="0" borderId="0" applyFont="0" applyFill="0" applyBorder="0" applyAlignment="0" applyProtection="0">
      <alignment vertical="top"/>
    </xf>
    <xf numFmtId="165" fontId="14" fillId="0" borderId="0" applyFont="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165" fontId="14" fillId="0" borderId="0" applyFont="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27" borderId="0" applyNumberFormat="0" applyBorder="0" applyAlignment="0" applyProtection="0"/>
    <xf numFmtId="0" fontId="19" fillId="0" borderId="0"/>
    <xf numFmtId="42" fontId="19" fillId="0" borderId="0" applyFont="0" applyFill="0" applyBorder="0" applyAlignment="0" applyProtection="0"/>
    <xf numFmtId="43" fontId="14"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27"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24" fillId="0" borderId="0"/>
    <xf numFmtId="0" fontId="59" fillId="69" borderId="0" applyNumberFormat="0" applyBorder="0" applyAlignment="0" applyProtection="0"/>
    <xf numFmtId="0" fontId="59" fillId="27" borderId="0" applyNumberFormat="0" applyBorder="0" applyAlignment="0" applyProtection="0"/>
    <xf numFmtId="0" fontId="184" fillId="0" borderId="0" applyNumberFormat="0" applyFill="0" applyBorder="0" applyAlignment="0" applyProtection="0"/>
    <xf numFmtId="0" fontId="24" fillId="0" borderId="0"/>
    <xf numFmtId="165" fontId="14" fillId="0" borderId="0" applyFont="0" applyFill="0" applyBorder="0" applyAlignment="0" applyProtection="0"/>
    <xf numFmtId="0" fontId="60" fillId="58"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59" fillId="5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14" fillId="0" borderId="0" applyFont="0" applyFill="0" applyBorder="0" applyAlignment="0" applyProtection="0"/>
    <xf numFmtId="0" fontId="60" fillId="58" borderId="0" applyNumberFormat="0" applyBorder="0" applyAlignment="0" applyProtection="0"/>
    <xf numFmtId="0" fontId="24" fillId="0" borderId="0"/>
    <xf numFmtId="3" fontId="27" fillId="0" borderId="0" applyFont="0" applyFill="0" applyBorder="0" applyAlignment="0" applyProtection="0"/>
    <xf numFmtId="0" fontId="59" fillId="69" borderId="0" applyNumberFormat="0" applyBorder="0" applyAlignment="0" applyProtection="0"/>
    <xf numFmtId="5" fontId="14" fillId="0" borderId="0" applyFont="0" applyFill="0" applyBorder="0" applyAlignment="0" applyProtection="0"/>
    <xf numFmtId="165" fontId="14" fillId="0" borderId="0" applyFont="0" applyFill="0" applyBorder="0" applyAlignment="0" applyProtection="0"/>
    <xf numFmtId="0" fontId="59" fillId="39" borderId="0" applyNumberFormat="0" applyBorder="0" applyAlignment="0" applyProtection="0"/>
    <xf numFmtId="0" fontId="63"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43" fontId="19" fillId="0" borderId="0" applyFont="0" applyFill="0" applyBorder="0" applyAlignment="0" applyProtection="0"/>
    <xf numFmtId="0" fontId="19" fillId="0" borderId="0"/>
    <xf numFmtId="0" fontId="60" fillId="5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63" fillId="82"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9" fillId="0" borderId="0"/>
    <xf numFmtId="0" fontId="19" fillId="0" borderId="0"/>
    <xf numFmtId="165" fontId="14" fillId="0" borderId="0" applyFont="0" applyFill="0" applyBorder="0" applyAlignment="0" applyProtection="0"/>
    <xf numFmtId="0" fontId="14" fillId="0" borderId="0"/>
    <xf numFmtId="0" fontId="19" fillId="0" borderId="0"/>
    <xf numFmtId="0" fontId="24" fillId="0" borderId="0"/>
    <xf numFmtId="0" fontId="24" fillId="0" borderId="0"/>
    <xf numFmtId="0" fontId="123" fillId="97"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59" fillId="58" borderId="0" applyNumberFormat="0" applyBorder="0" applyAlignment="0" applyProtection="0"/>
    <xf numFmtId="0" fontId="24" fillId="0" borderId="0"/>
    <xf numFmtId="0" fontId="14" fillId="0" borderId="0"/>
    <xf numFmtId="0" fontId="59" fillId="58" borderId="0" applyNumberFormat="0" applyBorder="0" applyAlignment="0" applyProtection="0"/>
    <xf numFmtId="183" fontId="76" fillId="74" borderId="0" applyNumberFormat="0" applyBorder="0" applyAlignment="0" applyProtection="0"/>
    <xf numFmtId="0" fontId="19" fillId="0" borderId="0"/>
    <xf numFmtId="0" fontId="24" fillId="0" borderId="0"/>
    <xf numFmtId="0" fontId="14" fillId="0" borderId="0"/>
    <xf numFmtId="0" fontId="59" fillId="58" borderId="0" applyNumberFormat="0" applyBorder="0" applyAlignment="0" applyProtection="0"/>
    <xf numFmtId="0" fontId="76" fillId="74" borderId="0" applyNumberFormat="0" applyBorder="0" applyAlignment="0" applyProtection="0"/>
    <xf numFmtId="0" fontId="24" fillId="0" borderId="0"/>
    <xf numFmtId="0" fontId="59" fillId="58" borderId="0" applyNumberFormat="0" applyBorder="0" applyAlignment="0" applyProtection="0"/>
    <xf numFmtId="0" fontId="19" fillId="0" borderId="0"/>
    <xf numFmtId="0" fontId="59" fillId="58" borderId="0" applyNumberFormat="0" applyBorder="0" applyAlignment="0" applyProtection="0"/>
    <xf numFmtId="0" fontId="19" fillId="0" borderId="0"/>
    <xf numFmtId="43" fontId="14" fillId="0" borderId="0" applyFont="0" applyFill="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43" fontId="14"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69"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63" fillId="27"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27"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165" fontId="19" fillId="0" borderId="0" applyFont="0" applyFill="0" applyBorder="0" applyAlignment="0" applyProtection="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60" fillId="27"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69" borderId="0" applyNumberFormat="0" applyBorder="0" applyAlignment="0" applyProtection="0"/>
    <xf numFmtId="0" fontId="19" fillId="0" borderId="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63" fillId="58" borderId="0" applyNumberFormat="0" applyBorder="0" applyAlignment="0" applyProtection="0"/>
    <xf numFmtId="0" fontId="19" fillId="0" borderId="0"/>
    <xf numFmtId="0" fontId="19" fillId="0" borderId="0"/>
    <xf numFmtId="0" fontId="19" fillId="0" borderId="0"/>
    <xf numFmtId="0" fontId="14" fillId="0" borderId="0"/>
    <xf numFmtId="0" fontId="59" fillId="39" borderId="0" applyNumberFormat="0" applyBorder="0" applyAlignment="0" applyProtection="0"/>
    <xf numFmtId="0" fontId="19" fillId="0" borderId="0"/>
    <xf numFmtId="0" fontId="14" fillId="0" borderId="0"/>
    <xf numFmtId="0" fontId="14" fillId="47" borderId="0" applyNumberFormat="0" applyBorder="0" applyAlignment="0" applyProtection="0"/>
    <xf numFmtId="0" fontId="24" fillId="0" borderId="0"/>
    <xf numFmtId="0" fontId="19" fillId="0" borderId="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42"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165" fontId="5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27" fillId="0" borderId="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59" fillId="58" borderId="0" applyNumberFormat="0" applyBorder="0" applyAlignment="0" applyProtection="0"/>
    <xf numFmtId="0" fontId="63" fillId="58" borderId="0" applyNumberFormat="0" applyBorder="0" applyAlignment="0" applyProtection="0"/>
    <xf numFmtId="0" fontId="59" fillId="58" borderId="0" applyNumberFormat="0" applyBorder="0" applyAlignment="0" applyProtection="0"/>
    <xf numFmtId="0" fontId="63" fillId="58" borderId="0" applyNumberFormat="0" applyBorder="0" applyAlignment="0" applyProtection="0"/>
    <xf numFmtId="0" fontId="14" fillId="47" borderId="0" applyNumberFormat="0" applyBorder="0" applyAlignment="0" applyProtection="0"/>
    <xf numFmtId="0" fontId="59" fillId="58" borderId="0" applyNumberFormat="0" applyBorder="0" applyAlignment="0" applyProtection="0"/>
    <xf numFmtId="0" fontId="59" fillId="82" borderId="0" applyNumberFormat="0" applyBorder="0" applyAlignment="0" applyProtection="0"/>
    <xf numFmtId="0" fontId="19" fillId="0" borderId="0"/>
    <xf numFmtId="0" fontId="59" fillId="58" borderId="0" applyNumberFormat="0" applyBorder="0" applyAlignment="0" applyProtection="0"/>
    <xf numFmtId="0" fontId="24" fillId="0" borderId="0"/>
    <xf numFmtId="0" fontId="24" fillId="0" borderId="0"/>
    <xf numFmtId="0" fontId="19" fillId="0" borderId="0"/>
    <xf numFmtId="0" fontId="14" fillId="0" borderId="0"/>
    <xf numFmtId="0" fontId="63" fillId="58" borderId="0" applyNumberFormat="0" applyBorder="0" applyAlignment="0" applyProtection="0"/>
    <xf numFmtId="0" fontId="19" fillId="0" borderId="0"/>
    <xf numFmtId="0" fontId="14" fillId="0" borderId="0"/>
    <xf numFmtId="0" fontId="14" fillId="47" borderId="0" applyNumberFormat="0" applyBorder="0" applyAlignment="0" applyProtection="0"/>
    <xf numFmtId="42" fontId="59" fillId="0" borderId="0" applyFont="0" applyFill="0" applyBorder="0" applyAlignment="0" applyProtection="0"/>
    <xf numFmtId="0" fontId="24" fillId="0" borderId="0"/>
    <xf numFmtId="0" fontId="14" fillId="0" borderId="0"/>
    <xf numFmtId="0" fontId="14" fillId="47"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63"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63" fillId="58" borderId="0" applyNumberFormat="0" applyBorder="0" applyAlignment="0" applyProtection="0"/>
    <xf numFmtId="0" fontId="14" fillId="47" borderId="0" applyNumberFormat="0" applyBorder="0" applyAlignment="0" applyProtection="0"/>
    <xf numFmtId="0" fontId="19" fillId="0" borderId="0"/>
    <xf numFmtId="0" fontId="59" fillId="0" borderId="0" applyNumberFormat="0" applyFont="0" applyFill="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63" fillId="58" borderId="0" applyNumberFormat="0" applyBorder="0" applyAlignment="0" applyProtection="0"/>
    <xf numFmtId="0" fontId="14" fillId="47" borderId="0" applyNumberFormat="0" applyBorder="0" applyAlignment="0" applyProtection="0"/>
    <xf numFmtId="0" fontId="19" fillId="0" borderId="0"/>
    <xf numFmtId="0" fontId="59" fillId="58" borderId="0" applyNumberFormat="0" applyBorder="0" applyAlignment="0" applyProtection="0"/>
    <xf numFmtId="42" fontId="59" fillId="0" borderId="0" applyFont="0" applyFill="0" applyBorder="0" applyAlignment="0" applyProtection="0"/>
    <xf numFmtId="0" fontId="19" fillId="0" borderId="0"/>
    <xf numFmtId="0" fontId="14" fillId="47"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24" fillId="0" borderId="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24"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0" fontId="59" fillId="58"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59" fillId="58" borderId="0" applyNumberFormat="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23" borderId="0" applyNumberFormat="0" applyBorder="0" applyAlignment="0" applyProtection="0"/>
    <xf numFmtId="0" fontId="59" fillId="23"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58"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58"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19" fillId="0" borderId="0"/>
    <xf numFmtId="0" fontId="24" fillId="0" borderId="0"/>
    <xf numFmtId="0" fontId="59" fillId="58" borderId="0" applyNumberFormat="0" applyBorder="0" applyAlignment="0" applyProtection="0"/>
    <xf numFmtId="0" fontId="63" fillId="58" borderId="0" applyNumberFormat="0" applyBorder="0" applyAlignment="0" applyProtection="0"/>
    <xf numFmtId="0" fontId="59" fillId="58"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58" borderId="0" applyNumberFormat="0" applyBorder="0" applyAlignment="0" applyProtection="0"/>
    <xf numFmtId="0" fontId="59" fillId="82" borderId="0" applyNumberFormat="0" applyBorder="0" applyAlignment="0" applyProtection="0"/>
    <xf numFmtId="0" fontId="63" fillId="58" borderId="0" applyNumberFormat="0" applyBorder="0" applyAlignment="0" applyProtection="0"/>
    <xf numFmtId="0" fontId="59" fillId="58" borderId="0" applyNumberFormat="0" applyBorder="0" applyAlignment="0" applyProtection="0"/>
    <xf numFmtId="0" fontId="63" fillId="58" borderId="0" applyNumberFormat="0" applyBorder="0" applyAlignment="0" applyProtection="0"/>
    <xf numFmtId="0" fontId="14" fillId="47" borderId="0" applyNumberFormat="0" applyBorder="0" applyAlignment="0" applyProtection="0"/>
    <xf numFmtId="0" fontId="16" fillId="0" borderId="0" applyNumberFormat="0" applyFill="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63" fillId="58" borderId="0" applyNumberFormat="0" applyBorder="0" applyAlignment="0" applyProtection="0"/>
    <xf numFmtId="0" fontId="14" fillId="47" borderId="0" applyNumberFormat="0" applyBorder="0" applyAlignment="0" applyProtection="0"/>
    <xf numFmtId="0" fontId="59" fillId="58" borderId="0" applyNumberFormat="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4" fillId="47"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16" fillId="0" borderId="0" applyNumberFormat="0" applyFill="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0" fontId="16" fillId="0" borderId="0" applyNumberFormat="0" applyFill="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6" fillId="0" borderId="0" applyNumberFormat="0" applyFill="0" applyBorder="0" applyAlignment="0" applyProtection="0"/>
    <xf numFmtId="0" fontId="14" fillId="0" borderId="0"/>
    <xf numFmtId="0" fontId="24" fillId="0" borderId="0"/>
    <xf numFmtId="0" fontId="59" fillId="58" borderId="0" applyNumberFormat="0" applyBorder="0" applyAlignment="0" applyProtection="0"/>
    <xf numFmtId="0" fontId="59" fillId="58"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19" fillId="0" borderId="0"/>
    <xf numFmtId="0" fontId="24" fillId="0" borderId="0"/>
    <xf numFmtId="0" fontId="24" fillId="0" borderId="0"/>
    <xf numFmtId="0" fontId="59" fillId="23" borderId="0" applyNumberFormat="0" applyBorder="0" applyAlignment="0" applyProtection="0"/>
    <xf numFmtId="0" fontId="24" fillId="0" borderId="0"/>
    <xf numFmtId="0" fontId="59" fillId="58" borderId="0" applyNumberFormat="0" applyBorder="0" applyAlignment="0" applyProtection="0"/>
    <xf numFmtId="0" fontId="59" fillId="58" borderId="0" applyNumberFormat="0" applyBorder="0" applyAlignment="0" applyProtection="0"/>
    <xf numFmtId="42" fontId="59" fillId="0" borderId="0" applyFont="0" applyFill="0" applyBorder="0" applyAlignment="0" applyProtection="0"/>
    <xf numFmtId="0" fontId="63" fillId="58" borderId="0" applyNumberFormat="0" applyBorder="0" applyAlignment="0" applyProtection="0"/>
    <xf numFmtId="0" fontId="19" fillId="0" borderId="0"/>
    <xf numFmtId="0" fontId="19" fillId="0" borderId="0"/>
    <xf numFmtId="0" fontId="63"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24" fillId="0" borderId="0"/>
    <xf numFmtId="0" fontId="24" fillId="0" borderId="0"/>
    <xf numFmtId="233" fontId="19" fillId="0" borderId="0" applyFon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42" fontId="59" fillId="0" borderId="0" applyFont="0" applyFill="0" applyBorder="0" applyAlignment="0" applyProtection="0"/>
    <xf numFmtId="0" fontId="19" fillId="0" borderId="0"/>
    <xf numFmtId="0" fontId="59" fillId="58"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0" fontId="24" fillId="0" borderId="0"/>
    <xf numFmtId="0" fontId="24" fillId="0" borderId="0"/>
    <xf numFmtId="0" fontId="59" fillId="58"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63" fillId="58"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59" fillId="23" borderId="0" applyNumberFormat="0" applyBorder="0" applyAlignment="0" applyProtection="0"/>
    <xf numFmtId="0" fontId="24"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24" fillId="0" borderId="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0" borderId="0" applyNumberFormat="0" applyFont="0" applyFill="0" applyBorder="0" applyAlignment="0" applyProtection="0"/>
    <xf numFmtId="0" fontId="19" fillId="0" borderId="0"/>
    <xf numFmtId="0" fontId="59" fillId="27"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59" fillId="27"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123" fillId="7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9" fillId="0" borderId="0"/>
    <xf numFmtId="0" fontId="59" fillId="58" borderId="0" applyNumberFormat="0" applyBorder="0" applyAlignment="0" applyProtection="0"/>
    <xf numFmtId="0" fontId="59" fillId="58" borderId="0" applyNumberFormat="0" applyBorder="0" applyAlignment="0" applyProtection="0"/>
    <xf numFmtId="0" fontId="24" fillId="0" borderId="0"/>
    <xf numFmtId="0" fontId="59" fillId="5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58"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59" fillId="58" borderId="0" applyNumberFormat="0" applyBorder="0" applyAlignment="0" applyProtection="0"/>
    <xf numFmtId="0" fontId="59" fillId="58" borderId="0" applyNumberFormat="0" applyBorder="0" applyAlignment="0" applyProtection="0"/>
    <xf numFmtId="0" fontId="24" fillId="0" borderId="0"/>
    <xf numFmtId="0" fontId="19" fillId="0" borderId="0"/>
    <xf numFmtId="0" fontId="59" fillId="5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59" fillId="58" borderId="0" applyNumberFormat="0" applyBorder="0" applyAlignment="0" applyProtection="0"/>
    <xf numFmtId="0" fontId="59" fillId="58" borderId="0" applyNumberFormat="0" applyBorder="0" applyAlignment="0" applyProtection="0"/>
    <xf numFmtId="0" fontId="19" fillId="0" borderId="0"/>
    <xf numFmtId="0" fontId="19" fillId="0" borderId="0"/>
    <xf numFmtId="0" fontId="59" fillId="58" borderId="0" applyNumberFormat="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4" fillId="0" borderId="0"/>
    <xf numFmtId="0" fontId="59" fillId="58" borderId="0" applyNumberFormat="0" applyBorder="0" applyAlignment="0" applyProtection="0"/>
    <xf numFmtId="0" fontId="24" fillId="0" borderId="0"/>
    <xf numFmtId="0" fontId="24" fillId="0" borderId="0"/>
    <xf numFmtId="0" fontId="59" fillId="58"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63" fillId="82" borderId="0" applyNumberFormat="0" applyBorder="0" applyAlignment="0" applyProtection="0"/>
    <xf numFmtId="0" fontId="24" fillId="0" borderId="0"/>
    <xf numFmtId="0" fontId="24" fillId="0" borderId="0"/>
    <xf numFmtId="0" fontId="19" fillId="0" borderId="0"/>
    <xf numFmtId="0" fontId="19" fillId="0" borderId="0"/>
    <xf numFmtId="0" fontId="59" fillId="82" borderId="0" applyNumberFormat="0" applyBorder="0" applyAlignment="0" applyProtection="0"/>
    <xf numFmtId="0" fontId="14" fillId="21"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9" fontId="14" fillId="0" borderId="0" applyFont="0" applyFill="0" applyBorder="0" applyAlignment="0" applyProtection="0"/>
    <xf numFmtId="183" fontId="63" fillId="54" borderId="0" applyNumberFormat="0" applyBorder="0" applyAlignment="0" applyProtection="0"/>
    <xf numFmtId="165"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19" fillId="0" borderId="0"/>
    <xf numFmtId="0" fontId="19" fillId="0" borderId="0"/>
    <xf numFmtId="0" fontId="60" fillId="82"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19" fillId="0" borderId="0"/>
    <xf numFmtId="0" fontId="19" fillId="0" borderId="0"/>
    <xf numFmtId="0" fontId="14" fillId="0" borderId="0"/>
    <xf numFmtId="0" fontId="24" fillId="0" borderId="0"/>
    <xf numFmtId="0" fontId="24" fillId="0" borderId="0"/>
    <xf numFmtId="0" fontId="14" fillId="0" borderId="0"/>
    <xf numFmtId="0" fontId="19" fillId="0" borderId="0"/>
    <xf numFmtId="0" fontId="19" fillId="0" borderId="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59" fillId="82" borderId="0" applyNumberFormat="0" applyBorder="0" applyAlignment="0" applyProtection="0"/>
    <xf numFmtId="0" fontId="14" fillId="0" borderId="0"/>
    <xf numFmtId="0" fontId="19" fillId="0" borderId="0"/>
    <xf numFmtId="0" fontId="19" fillId="0" borderId="0"/>
    <xf numFmtId="0" fontId="24" fillId="0" borderId="0"/>
    <xf numFmtId="0" fontId="24" fillId="0" borderId="0"/>
    <xf numFmtId="0" fontId="59" fillId="82" borderId="0" applyNumberFormat="0" applyBorder="0" applyAlignment="0" applyProtection="0"/>
    <xf numFmtId="0" fontId="24" fillId="0" borderId="0"/>
    <xf numFmtId="0" fontId="24" fillId="0" borderId="0"/>
    <xf numFmtId="0" fontId="24" fillId="0" borderId="0"/>
    <xf numFmtId="0" fontId="24" fillId="0" borderId="0"/>
    <xf numFmtId="0" fontId="59" fillId="82" borderId="0" applyNumberFormat="0" applyBorder="0" applyAlignment="0" applyProtection="0"/>
    <xf numFmtId="0" fontId="24" fillId="0" borderId="0"/>
    <xf numFmtId="0" fontId="14" fillId="0" borderId="0"/>
    <xf numFmtId="0" fontId="19" fillId="0" borderId="0"/>
    <xf numFmtId="0" fontId="19" fillId="0" borderId="0"/>
    <xf numFmtId="0" fontId="19" fillId="0" borderId="0"/>
    <xf numFmtId="0" fontId="59" fillId="82"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59" fillId="82" borderId="0" applyNumberFormat="0" applyBorder="0" applyAlignment="0" applyProtection="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4"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6" fillId="0" borderId="0" applyNumberFormat="0" applyFill="0" applyBorder="0" applyAlignment="0" applyProtection="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6" fillId="0" borderId="0" applyNumberForma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6" fillId="0" borderId="0" applyNumberForma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6" fillId="0" borderId="0" applyNumberForma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4"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194" fontId="1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24" fillId="0" borderId="0"/>
    <xf numFmtId="0" fontId="24" fillId="0" borderId="0"/>
    <xf numFmtId="0" fontId="60"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19" fillId="0" borderId="0"/>
    <xf numFmtId="0" fontId="59" fillId="0" borderId="0" applyNumberFormat="0" applyFont="0" applyFill="0" applyBorder="0" applyAlignment="0" applyProtection="0"/>
    <xf numFmtId="0" fontId="59" fillId="82" borderId="0" applyNumberFormat="0" applyBorder="0" applyAlignment="0" applyProtection="0"/>
    <xf numFmtId="0" fontId="24" fillId="0" borderId="0"/>
    <xf numFmtId="0" fontId="59" fillId="23" borderId="0" applyNumberFormat="0" applyBorder="0" applyAlignment="0" applyProtection="0"/>
    <xf numFmtId="0" fontId="59" fillId="71"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23" fillId="58" borderId="0" applyNumberFormat="0" applyBorder="0" applyAlignment="0" applyProtection="0"/>
    <xf numFmtId="0" fontId="59" fillId="82" borderId="0" applyNumberFormat="0" applyBorder="0" applyAlignment="0" applyProtection="0"/>
    <xf numFmtId="0" fontId="152" fillId="86" borderId="70" applyNumberFormat="0" applyAlignment="0" applyProtection="0"/>
    <xf numFmtId="0" fontId="14" fillId="0" borderId="0"/>
    <xf numFmtId="0" fontId="59" fillId="82"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173" fillId="97" borderId="65"/>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19" fillId="0" borderId="0"/>
    <xf numFmtId="0" fontId="14" fillId="0" borderId="0"/>
    <xf numFmtId="43" fontId="19" fillId="0" borderId="0" applyFon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9" fillId="0" borderId="0"/>
    <xf numFmtId="212" fontId="120" fillId="0" borderId="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43" fontId="2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165" fontId="1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1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20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42" fontId="1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63" fillId="82" borderId="0" applyNumberFormat="0" applyBorder="0" applyAlignment="0" applyProtection="0"/>
    <xf numFmtId="0" fontId="19" fillId="0" borderId="0"/>
    <xf numFmtId="0" fontId="19" fillId="0" borderId="0"/>
    <xf numFmtId="0" fontId="19" fillId="0" borderId="0"/>
    <xf numFmtId="0" fontId="63" fillId="82" borderId="0" applyNumberFormat="0" applyBorder="0" applyAlignment="0" applyProtection="0"/>
    <xf numFmtId="0" fontId="19" fillId="0" borderId="0"/>
    <xf numFmtId="0" fontId="14" fillId="0" borderId="0"/>
    <xf numFmtId="0" fontId="59" fillId="116" borderId="0" applyNumberFormat="0" applyBorder="0" applyAlignment="0" applyProtection="0"/>
    <xf numFmtId="0" fontId="19" fillId="0" borderId="0"/>
    <xf numFmtId="42" fontId="59" fillId="0" borderId="0" applyFont="0" applyFill="0" applyBorder="0" applyAlignment="0" applyProtection="0"/>
    <xf numFmtId="0" fontId="14" fillId="0" borderId="0"/>
    <xf numFmtId="0" fontId="14" fillId="44" borderId="0" applyNumberFormat="0" applyBorder="0" applyAlignment="0" applyProtection="0"/>
    <xf numFmtId="165" fontId="14" fillId="0" borderId="0" applyFont="0" applyFill="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1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43" fontId="19" fillId="0" borderId="0" applyFont="0" applyFill="0" applyBorder="0" applyAlignment="0" applyProtection="0"/>
    <xf numFmtId="165" fontId="14"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19" fillId="0" borderId="0"/>
    <xf numFmtId="0" fontId="24"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0" borderId="0" applyNumberFormat="0" applyFon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24" fillId="0" borderId="0"/>
    <xf numFmtId="0" fontId="59" fillId="23" borderId="0" applyNumberFormat="0" applyBorder="0" applyAlignment="0" applyProtection="0"/>
    <xf numFmtId="0" fontId="63" fillId="82" borderId="0" applyNumberFormat="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59" fillId="82" borderId="0" applyNumberFormat="0" applyBorder="0" applyAlignment="0" applyProtection="0"/>
    <xf numFmtId="0" fontId="24" fillId="0" borderId="0"/>
    <xf numFmtId="0" fontId="24" fillId="0" borderId="0"/>
    <xf numFmtId="0" fontId="24" fillId="0" borderId="0"/>
    <xf numFmtId="0" fontId="24" fillId="0" borderId="0"/>
    <xf numFmtId="0" fontId="59" fillId="82" borderId="0" applyNumberFormat="0" applyBorder="0" applyAlignment="0" applyProtection="0"/>
    <xf numFmtId="0" fontId="24" fillId="0" borderId="0"/>
    <xf numFmtId="0" fontId="24" fillId="0" borderId="0"/>
    <xf numFmtId="0" fontId="19" fillId="0" borderId="0"/>
    <xf numFmtId="0" fontId="59" fillId="82" borderId="0" applyNumberFormat="0" applyBorder="0" applyAlignment="0" applyProtection="0"/>
    <xf numFmtId="0" fontId="19" fillId="0" borderId="0"/>
    <xf numFmtId="0" fontId="24" fillId="0" borderId="0"/>
    <xf numFmtId="0" fontId="59" fillId="23" borderId="0" applyNumberFormat="0" applyBorder="0" applyAlignment="0" applyProtection="0"/>
    <xf numFmtId="0" fontId="19" fillId="0" borderId="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59" fillId="23" borderId="0" applyNumberFormat="0" applyBorder="0" applyAlignment="0" applyProtection="0"/>
    <xf numFmtId="0" fontId="19" fillId="0" borderId="0"/>
    <xf numFmtId="0" fontId="63" fillId="82" borderId="0" applyNumberFormat="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125" fillId="0" borderId="0"/>
    <xf numFmtId="0" fontId="59" fillId="82" borderId="0" applyNumberFormat="0" applyBorder="0" applyAlignment="0" applyProtection="0"/>
    <xf numFmtId="165" fontId="19" fillId="0" borderId="0" applyFont="0" applyFill="0" applyBorder="0" applyAlignment="0" applyProtection="0"/>
    <xf numFmtId="0" fontId="19" fillId="0" borderId="0"/>
    <xf numFmtId="0" fontId="59" fillId="23" borderId="0" applyNumberFormat="0" applyBorder="0" applyAlignment="0" applyProtection="0"/>
    <xf numFmtId="0" fontId="19" fillId="0" borderId="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19" fillId="0" borderId="0"/>
    <xf numFmtId="0" fontId="59" fillId="69" borderId="0" applyNumberFormat="0" applyBorder="0" applyAlignment="0" applyProtection="0"/>
    <xf numFmtId="0" fontId="19" fillId="0" borderId="0"/>
    <xf numFmtId="171" fontId="124" fillId="0" borderId="0" applyFont="0" applyFill="0" applyBorder="0" applyAlignment="0" applyProtection="0"/>
    <xf numFmtId="0" fontId="19" fillId="0" borderId="0"/>
    <xf numFmtId="0" fontId="63" fillId="82" borderId="0" applyNumberFormat="0" applyBorder="0" applyAlignment="0" applyProtection="0"/>
    <xf numFmtId="0" fontId="19" fillId="0" borderId="0"/>
    <xf numFmtId="0" fontId="59" fillId="82" borderId="0" applyNumberFormat="0" applyBorder="0" applyAlignment="0" applyProtection="0"/>
    <xf numFmtId="0" fontId="59" fillId="69" borderId="0" applyNumberFormat="0" applyBorder="0" applyAlignment="0" applyProtection="0"/>
    <xf numFmtId="0" fontId="19" fillId="0" borderId="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14" fillId="0" borderId="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24" fillId="0" borderId="0"/>
    <xf numFmtId="0" fontId="24" fillId="0" borderId="0"/>
    <xf numFmtId="0" fontId="14" fillId="0" borderId="0"/>
    <xf numFmtId="0" fontId="59" fillId="82" borderId="0" applyNumberFormat="0" applyBorder="0" applyAlignment="0" applyProtection="0"/>
    <xf numFmtId="0" fontId="14" fillId="0" borderId="0"/>
    <xf numFmtId="0" fontId="19" fillId="0" borderId="0"/>
    <xf numFmtId="0" fontId="19" fillId="0" borderId="0"/>
    <xf numFmtId="0" fontId="19" fillId="0" borderId="0"/>
    <xf numFmtId="0" fontId="59" fillId="82" borderId="0" applyNumberFormat="0" applyBorder="0" applyAlignment="0" applyProtection="0"/>
    <xf numFmtId="0" fontId="14" fillId="0" borderId="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24" fillId="0" borderId="0"/>
    <xf numFmtId="0" fontId="24" fillId="0" borderId="0"/>
    <xf numFmtId="0" fontId="14" fillId="0" borderId="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59" fillId="82" borderId="0" applyNumberFormat="0" applyBorder="0" applyAlignment="0" applyProtection="0"/>
    <xf numFmtId="0" fontId="19" fillId="0" borderId="0"/>
    <xf numFmtId="0" fontId="59" fillId="82" borderId="0" applyNumberFormat="0" applyBorder="0" applyAlignment="0" applyProtection="0"/>
    <xf numFmtId="0" fontId="1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4" fillId="0" borderId="0"/>
    <xf numFmtId="0" fontId="59" fillId="82" borderId="0" applyNumberFormat="0" applyBorder="0" applyAlignment="0" applyProtection="0"/>
    <xf numFmtId="0" fontId="14" fillId="0" borderId="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19" fillId="0" borderId="0"/>
    <xf numFmtId="0" fontId="19" fillId="0" borderId="0"/>
    <xf numFmtId="0" fontId="14" fillId="0" borderId="0"/>
    <xf numFmtId="0" fontId="59" fillId="82"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59" fillId="82" borderId="0" applyNumberFormat="0" applyBorder="0" applyAlignment="0" applyProtection="0"/>
    <xf numFmtId="0" fontId="14" fillId="0" borderId="0"/>
    <xf numFmtId="0" fontId="24" fillId="0" borderId="0"/>
    <xf numFmtId="0" fontId="24" fillId="0" borderId="0"/>
    <xf numFmtId="0" fontId="24" fillId="0" borderId="0"/>
    <xf numFmtId="0" fontId="24" fillId="0" borderId="0"/>
    <xf numFmtId="0" fontId="14" fillId="0" borderId="0"/>
    <xf numFmtId="0" fontId="59" fillId="82" borderId="0" applyNumberFormat="0" applyBorder="0" applyAlignment="0" applyProtection="0"/>
    <xf numFmtId="0" fontId="59" fillId="82" borderId="0" applyNumberFormat="0" applyBorder="0" applyAlignment="0" applyProtection="0"/>
    <xf numFmtId="0" fontId="14" fillId="0" borderId="0"/>
    <xf numFmtId="0" fontId="19" fillId="0" borderId="0"/>
    <xf numFmtId="0" fontId="19" fillId="0" borderId="0"/>
    <xf numFmtId="0" fontId="24" fillId="0" borderId="0"/>
    <xf numFmtId="0" fontId="24" fillId="0" borderId="0"/>
    <xf numFmtId="0" fontId="14" fillId="0" borderId="0"/>
    <xf numFmtId="0" fontId="59" fillId="82" borderId="0" applyNumberFormat="0" applyBorder="0" applyAlignment="0" applyProtection="0"/>
    <xf numFmtId="0" fontId="14"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19" fillId="0" borderId="0"/>
    <xf numFmtId="0" fontId="19" fillId="0" borderId="0"/>
    <xf numFmtId="0" fontId="59" fillId="82"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0" fontId="19" fillId="0" borderId="0"/>
    <xf numFmtId="0" fontId="123" fillId="58" borderId="0" applyNumberFormat="0" applyBorder="0" applyAlignment="0" applyProtection="0"/>
    <xf numFmtId="0" fontId="59" fillId="82" borderId="0" applyNumberFormat="0" applyBorder="0" applyAlignment="0" applyProtection="0"/>
    <xf numFmtId="0" fontId="19" fillId="0" borderId="0"/>
    <xf numFmtId="0" fontId="59" fillId="23" borderId="0" applyNumberFormat="0" applyBorder="0" applyAlignment="0" applyProtection="0"/>
    <xf numFmtId="0" fontId="59" fillId="23" borderId="0" applyNumberFormat="0" applyBorder="0" applyAlignment="0" applyProtection="0"/>
    <xf numFmtId="0" fontId="19" fillId="0" borderId="0"/>
    <xf numFmtId="165" fontId="59" fillId="0" borderId="0" applyFont="0" applyFill="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59" fillId="82" borderId="0" applyNumberFormat="0" applyBorder="0" applyAlignment="0" applyProtection="0"/>
    <xf numFmtId="183" fontId="24" fillId="0" borderId="0" applyNumberFormat="0" applyFill="0" applyBorder="0" applyAlignment="0" applyProtection="0"/>
    <xf numFmtId="0" fontId="19" fillId="0" borderId="0"/>
    <xf numFmtId="165" fontId="59" fillId="0" borderId="0" applyFont="0" applyFill="0" applyBorder="0" applyAlignment="0" applyProtection="0"/>
    <xf numFmtId="0" fontId="63" fillId="82" borderId="0" applyNumberFormat="0" applyBorder="0" applyAlignment="0" applyProtection="0"/>
    <xf numFmtId="0" fontId="24" fillId="0" borderId="0"/>
    <xf numFmtId="0" fontId="19" fillId="0" borderId="0"/>
    <xf numFmtId="0" fontId="59" fillId="82" borderId="0" applyNumberFormat="0" applyBorder="0" applyAlignment="0" applyProtection="0"/>
    <xf numFmtId="0" fontId="19" fillId="0" borderId="0"/>
    <xf numFmtId="0" fontId="14"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19" fillId="0" borderId="0"/>
    <xf numFmtId="0" fontId="59" fillId="82" borderId="0" applyNumberFormat="0" applyBorder="0" applyAlignment="0" applyProtection="0"/>
    <xf numFmtId="0" fontId="24" fillId="0" borderId="0"/>
    <xf numFmtId="0" fontId="63" fillId="82"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4" fillId="0" borderId="0"/>
    <xf numFmtId="165" fontId="59" fillId="0" borderId="0" applyFont="0" applyFill="0" applyBorder="0" applyAlignment="0" applyProtection="0"/>
    <xf numFmtId="0" fontId="19" fillId="0" borderId="0"/>
    <xf numFmtId="0" fontId="59" fillId="82" borderId="0" applyNumberFormat="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59" fillId="82" borderId="0" applyNumberFormat="0" applyBorder="0" applyAlignment="0" applyProtection="0"/>
    <xf numFmtId="183" fontId="24" fillId="0" borderId="0" applyNumberFormat="0" applyFill="0" applyBorder="0" applyAlignment="0" applyProtection="0"/>
    <xf numFmtId="0" fontId="19" fillId="0" borderId="0"/>
    <xf numFmtId="0" fontId="19" fillId="0" borderId="0"/>
    <xf numFmtId="165" fontId="59" fillId="0" borderId="0" applyFont="0" applyFill="0" applyBorder="0" applyAlignment="0" applyProtection="0"/>
    <xf numFmtId="0" fontId="59" fillId="82" borderId="0" applyNumberFormat="0" applyBorder="0" applyAlignment="0" applyProtection="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59" fillId="82" borderId="0" applyNumberFormat="0" applyBorder="0" applyAlignment="0" applyProtection="0"/>
    <xf numFmtId="0" fontId="19" fillId="0" borderId="0"/>
    <xf numFmtId="223" fontId="60" fillId="0" borderId="0" applyFont="0" applyFill="0" applyBorder="0" applyAlignment="0" applyProtection="0">
      <alignment vertical="top"/>
    </xf>
    <xf numFmtId="42" fontId="59" fillId="0" borderId="0" applyFont="0" applyFill="0" applyBorder="0" applyAlignment="0" applyProtection="0"/>
    <xf numFmtId="0" fontId="24" fillId="0" borderId="0"/>
    <xf numFmtId="0" fontId="24" fillId="0" borderId="0"/>
    <xf numFmtId="0" fontId="19" fillId="0" borderId="0"/>
    <xf numFmtId="0" fontId="59"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63" fillId="82"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4" fillId="0" borderId="0"/>
    <xf numFmtId="43" fontId="19" fillId="0" borderId="0" applyFont="0" applyFill="0" applyBorder="0" applyAlignment="0" applyProtection="0"/>
    <xf numFmtId="0" fontId="19" fillId="0" borderId="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9" fillId="0" borderId="0"/>
    <xf numFmtId="0" fontId="24" fillId="0" borderId="0"/>
    <xf numFmtId="0" fontId="59" fillId="82" borderId="0" applyNumberFormat="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24" fillId="0" borderId="0"/>
    <xf numFmtId="2" fontId="24" fillId="0" borderId="0" applyFill="0" applyBorder="0" applyAlignment="0" applyProtection="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82" borderId="0" applyNumberFormat="0" applyBorder="0" applyAlignment="0" applyProtection="0"/>
    <xf numFmtId="0" fontId="24" fillId="0" borderId="0"/>
    <xf numFmtId="0" fontId="59" fillId="82"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165" fontId="59" fillId="0" borderId="0" applyFont="0" applyFill="0" applyBorder="0" applyAlignment="0" applyProtection="0"/>
    <xf numFmtId="0" fontId="19" fillId="0" borderId="0"/>
    <xf numFmtId="0" fontId="16" fillId="0" borderId="0" applyNumberFormat="0" applyFill="0" applyBorder="0" applyAlignment="0" applyProtection="0"/>
    <xf numFmtId="0" fontId="59" fillId="82" borderId="0" applyNumberFormat="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6" fillId="0" borderId="0" applyNumberFormat="0" applyFill="0" applyBorder="0" applyAlignment="0" applyProtection="0"/>
    <xf numFmtId="0" fontId="14" fillId="0" borderId="0"/>
    <xf numFmtId="0" fontId="59" fillId="82" borderId="0" applyNumberFormat="0" applyBorder="0" applyAlignment="0" applyProtection="0"/>
    <xf numFmtId="0" fontId="19" fillId="0" borderId="0"/>
    <xf numFmtId="0" fontId="19" fillId="0" borderId="0"/>
    <xf numFmtId="0" fontId="59" fillId="82" borderId="0" applyNumberFormat="0" applyBorder="0" applyAlignment="0" applyProtection="0"/>
    <xf numFmtId="165" fontId="59" fillId="0" borderId="0" applyFont="0" applyFill="0" applyBorder="0" applyAlignment="0" applyProtection="0"/>
    <xf numFmtId="0" fontId="59" fillId="82" borderId="0" applyNumberFormat="0" applyBorder="0" applyAlignment="0" applyProtection="0"/>
    <xf numFmtId="165" fontId="59" fillId="0" borderId="0" applyFont="0" applyFill="0" applyBorder="0" applyAlignment="0" applyProtection="0"/>
    <xf numFmtId="0" fontId="59" fillId="82"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82"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59" fillId="82"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4" fillId="0" borderId="0"/>
    <xf numFmtId="0" fontId="59" fillId="8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59" fillId="82" borderId="0" applyNumberFormat="0" applyBorder="0" applyAlignment="0" applyProtection="0"/>
    <xf numFmtId="0" fontId="59" fillId="82" borderId="0" applyNumberFormat="0" applyBorder="0" applyAlignment="0" applyProtection="0"/>
    <xf numFmtId="165" fontId="72"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97" borderId="65"/>
    <xf numFmtId="165" fontId="59" fillId="0" borderId="0" applyFont="0" applyFill="0" applyBorder="0" applyAlignment="0" applyProtection="0"/>
    <xf numFmtId="0" fontId="59" fillId="82" borderId="0" applyNumberFormat="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59" fillId="82" borderId="0" applyNumberFormat="0" applyBorder="0" applyAlignment="0" applyProtection="0"/>
    <xf numFmtId="0" fontId="19" fillId="0" borderId="0"/>
    <xf numFmtId="0" fontId="19" fillId="0" borderId="0"/>
    <xf numFmtId="224" fontId="125" fillId="0" borderId="0" applyFont="0" applyFill="0" applyBorder="0" applyAlignment="0" applyProtection="0"/>
    <xf numFmtId="0" fontId="24" fillId="0" borderId="0"/>
    <xf numFmtId="0" fontId="24" fillId="0" borderId="0"/>
    <xf numFmtId="165" fontId="14" fillId="0" borderId="0" applyFont="0" applyFill="0" applyBorder="0" applyAlignment="0" applyProtection="0"/>
    <xf numFmtId="0" fontId="24" fillId="0" borderId="0"/>
    <xf numFmtId="0" fontId="24" fillId="0" borderId="0"/>
    <xf numFmtId="0" fontId="19" fillId="0" borderId="0"/>
    <xf numFmtId="224" fontId="125" fillId="0" borderId="0" applyFont="0" applyFill="0" applyBorder="0" applyAlignment="0" applyProtection="0"/>
    <xf numFmtId="0" fontId="19" fillId="0" borderId="0"/>
    <xf numFmtId="0" fontId="19" fillId="0" borderId="0"/>
    <xf numFmtId="0" fontId="24" fillId="0" borderId="0"/>
    <xf numFmtId="0" fontId="24" fillId="0" borderId="0"/>
    <xf numFmtId="224" fontId="125" fillId="0" borderId="0" applyFont="0" applyFill="0" applyBorder="0" applyAlignment="0" applyProtection="0"/>
    <xf numFmtId="0" fontId="19" fillId="0" borderId="0"/>
    <xf numFmtId="0" fontId="19" fillId="0" borderId="0"/>
    <xf numFmtId="0" fontId="19" fillId="0" borderId="0"/>
    <xf numFmtId="224" fontId="1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224" fontId="125"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224" fontId="120" fillId="0" borderId="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92" fillId="100" borderId="70" applyNumberFormat="0" applyAlignment="0" applyProtection="0"/>
    <xf numFmtId="241" fontId="125" fillId="0" borderId="0" applyFont="0" applyFill="0" applyBorder="0" applyAlignment="0" applyProtection="0"/>
    <xf numFmtId="241" fontId="27" fillId="0" borderId="0" applyFont="0" applyFill="0" applyBorder="0" applyAlignment="0" applyProtection="0"/>
    <xf numFmtId="0" fontId="24" fillId="0" borderId="0"/>
    <xf numFmtId="241" fontId="125" fillId="0" borderId="0" applyFont="0" applyFill="0" applyBorder="0" applyAlignment="0" applyProtection="0"/>
    <xf numFmtId="0" fontId="19" fillId="0" borderId="0"/>
    <xf numFmtId="241" fontId="125" fillId="0" borderId="0" applyFont="0" applyFill="0" applyBorder="0" applyAlignment="0" applyProtection="0"/>
    <xf numFmtId="241" fontId="27" fillId="0" borderId="0" applyFont="0" applyFill="0" applyBorder="0" applyAlignment="0" applyProtection="0"/>
    <xf numFmtId="0" fontId="19" fillId="0" borderId="0"/>
    <xf numFmtId="241" fontId="120" fillId="0" borderId="0" applyFill="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59" fillId="23" borderId="0" applyNumberFormat="0" applyBorder="0" applyAlignment="0" applyProtection="0"/>
    <xf numFmtId="0" fontId="1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59" fillId="6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81" borderId="0" applyNumberFormat="0" applyBorder="0" applyAlignment="0" applyProtection="0"/>
    <xf numFmtId="0" fontId="59" fillId="69" borderId="0" applyNumberFormat="0" applyBorder="0" applyAlignment="0" applyProtection="0"/>
    <xf numFmtId="0" fontId="59" fillId="111"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183" fontId="204" fillId="121" borderId="14">
      <alignment horizontal="left" vertical="center"/>
    </xf>
    <xf numFmtId="0" fontId="24" fillId="0" borderId="0"/>
    <xf numFmtId="0" fontId="24" fillId="0" borderId="0"/>
    <xf numFmtId="0" fontId="19" fillId="0" borderId="0"/>
    <xf numFmtId="0" fontId="59" fillId="69" borderId="0" applyNumberFormat="0" applyBorder="0" applyAlignment="0" applyProtection="0"/>
    <xf numFmtId="0" fontId="16" fillId="0" borderId="0" applyNumberFormat="0" applyFill="0" applyBorder="0" applyAlignment="0" applyProtection="0"/>
    <xf numFmtId="0" fontId="204" fillId="121" borderId="14">
      <alignment horizontal="left" vertical="center"/>
    </xf>
    <xf numFmtId="0" fontId="19"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4" fillId="21" borderId="0" applyNumberFormat="0" applyBorder="0" applyAlignment="0" applyProtection="0"/>
    <xf numFmtId="0" fontId="24" fillId="0" borderId="0"/>
    <xf numFmtId="0" fontId="19" fillId="0" borderId="0"/>
    <xf numFmtId="0" fontId="59" fillId="69" borderId="0" applyNumberFormat="0" applyBorder="0" applyAlignment="0" applyProtection="0"/>
    <xf numFmtId="0" fontId="19" fillId="0" borderId="0"/>
    <xf numFmtId="0" fontId="59" fillId="69" borderId="0" applyNumberFormat="0" applyBorder="0" applyAlignment="0" applyProtection="0"/>
    <xf numFmtId="0" fontId="19" fillId="0" borderId="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27"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83" fontId="24"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19" fillId="0" borderId="0"/>
    <xf numFmtId="0" fontId="24" fillId="0" borderId="0"/>
    <xf numFmtId="0" fontId="24" fillId="0" borderId="0"/>
    <xf numFmtId="0" fontId="59" fillId="69"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42" fontId="5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4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20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24" fillId="0" borderId="0"/>
    <xf numFmtId="20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24" fillId="0" borderId="0"/>
    <xf numFmtId="0" fontId="24" fillId="0" borderId="0"/>
    <xf numFmtId="0" fontId="19" fillId="0" borderId="0"/>
    <xf numFmtId="20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20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183" fontId="58"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24" fillId="0" borderId="0"/>
    <xf numFmtId="0" fontId="138" fillId="82" borderId="57" applyNumberFormat="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59" fillId="61" borderId="0" applyNumberFormat="0" applyBorder="0" applyAlignment="0" applyProtection="0"/>
    <xf numFmtId="10" fontId="19" fillId="0" borderId="0" applyFont="0" applyFill="0" applyBorder="0" applyAlignment="0" applyProtection="0"/>
    <xf numFmtId="0" fontId="16" fillId="0" borderId="0" applyNumberFormat="0" applyFill="0" applyBorder="0" applyAlignment="0" applyProtection="0"/>
    <xf numFmtId="0" fontId="59" fillId="69" borderId="0" applyNumberFormat="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63" fillId="27"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42" fontId="1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155" fillId="0" borderId="76" applyNumberFormat="0" applyFill="0" applyAlignment="0" applyProtection="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183"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183"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63" fillId="23" borderId="0" applyNumberFormat="0" applyBorder="0" applyAlignment="0" applyProtection="0"/>
    <xf numFmtId="0" fontId="19" fillId="0" borderId="0"/>
    <xf numFmtId="0" fontId="19" fillId="0" borderId="0"/>
    <xf numFmtId="0" fontId="19" fillId="0" borderId="0"/>
    <xf numFmtId="0" fontId="59" fillId="0" borderId="0" applyNumberFormat="0" applyFont="0" applyFill="0" applyBorder="0" applyAlignment="0" applyProtection="0"/>
    <xf numFmtId="42" fontId="59" fillId="0" borderId="0" applyFont="0" applyFill="0" applyBorder="0" applyAlignment="0" applyProtection="0"/>
    <xf numFmtId="0" fontId="19" fillId="0" borderId="0"/>
    <xf numFmtId="0" fontId="14" fillId="5" borderId="0" applyNumberFormat="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59" fillId="69" borderId="0" applyNumberFormat="0" applyBorder="0" applyAlignment="0" applyProtection="0"/>
    <xf numFmtId="0" fontId="19" fillId="0" borderId="0"/>
    <xf numFmtId="0" fontId="19" fillId="0" borderId="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0" fontId="19"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59" fillId="69" borderId="0" applyNumberFormat="0" applyBorder="0" applyAlignment="0" applyProtection="0"/>
    <xf numFmtId="0" fontId="19" fillId="0" borderId="0"/>
    <xf numFmtId="0" fontId="63" fillId="23"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1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59" fillId="69" borderId="0" applyNumberFormat="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63" fillId="27"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63" fillId="23"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69" borderId="0" applyNumberFormat="0" applyBorder="0" applyAlignment="0" applyProtection="0"/>
    <xf numFmtId="0" fontId="19" fillId="0" borderId="0"/>
    <xf numFmtId="0" fontId="19"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24" fillId="0" borderId="0"/>
    <xf numFmtId="0" fontId="24" fillId="0" borderId="0"/>
    <xf numFmtId="0" fontId="19" fillId="0" borderId="0"/>
    <xf numFmtId="0" fontId="63" fillId="23" borderId="0" applyNumberFormat="0" applyBorder="0" applyAlignment="0" applyProtection="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24" fillId="0" borderId="0"/>
    <xf numFmtId="0" fontId="24" fillId="0" borderId="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24" fillId="0" borderId="0"/>
    <xf numFmtId="0" fontId="59" fillId="69"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14" fillId="21" borderId="0" applyNumberFormat="0" applyBorder="0" applyAlignment="0" applyProtection="0"/>
    <xf numFmtId="0" fontId="24" fillId="0" borderId="0"/>
    <xf numFmtId="0" fontId="19" fillId="0" borderId="0"/>
    <xf numFmtId="0" fontId="19" fillId="0" borderId="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14" fillId="21" borderId="0" applyNumberFormat="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14" fillId="0" borderId="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16" fillId="0" borderId="0" applyNumberFormat="0" applyFill="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59" fillId="69" borderId="0" applyNumberFormat="0" applyBorder="0" applyAlignment="0" applyProtection="0"/>
    <xf numFmtId="0" fontId="16" fillId="0" borderId="0" applyNumberFormat="0" applyFill="0" applyBorder="0" applyAlignment="0" applyProtection="0"/>
    <xf numFmtId="0" fontId="19" fillId="0" borderId="0"/>
    <xf numFmtId="0" fontId="19" fillId="0" borderId="0"/>
    <xf numFmtId="165" fontId="14"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63" fillId="23"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59" fillId="69"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24"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63" fillId="23" borderId="0" applyNumberFormat="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42" fontId="5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6" fillId="0" borderId="0" applyNumberFormat="0" applyFill="0" applyBorder="0" applyAlignment="0" applyProtection="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2" fontId="120" fillId="0" borderId="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24" fillId="0" borderId="0"/>
    <xf numFmtId="0" fontId="24" fillId="0" borderId="0"/>
    <xf numFmtId="0" fontId="190" fillId="0" borderId="82" applyNumberFormat="0" applyFill="0" applyAlignment="0" applyProtection="0"/>
    <xf numFmtId="0" fontId="16" fillId="0" borderId="0" applyNumberForma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69" borderId="0" applyNumberFormat="0" applyBorder="0" applyAlignment="0" applyProtection="0"/>
    <xf numFmtId="165" fontId="59"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59" fillId="69" borderId="0" applyNumberFormat="0" applyBorder="0" applyAlignment="0" applyProtection="0"/>
    <xf numFmtId="0" fontId="19" fillId="0" borderId="0"/>
    <xf numFmtId="165" fontId="59" fillId="0" borderId="0" applyFont="0" applyFill="0" applyBorder="0" applyAlignment="0" applyProtection="0"/>
    <xf numFmtId="0" fontId="19" fillId="0" borderId="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6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59" fillId="69" borderId="0" applyNumberFormat="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59" fillId="69" borderId="0" applyNumberFormat="0" applyBorder="0" applyAlignment="0" applyProtection="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60" fillId="0" borderId="0" applyNumberFormat="0" applyFill="0" applyBorder="0" applyAlignment="0" applyProtection="0"/>
    <xf numFmtId="0" fontId="59" fillId="69" borderId="0" applyNumberFormat="0" applyBorder="0" applyAlignment="0" applyProtection="0"/>
    <xf numFmtId="0" fontId="63" fillId="27" borderId="0" applyNumberFormat="0" applyBorder="0" applyAlignment="0" applyProtection="0"/>
    <xf numFmtId="0" fontId="24" fillId="0" borderId="0"/>
    <xf numFmtId="0" fontId="24" fillId="0" borderId="0"/>
    <xf numFmtId="0" fontId="19" fillId="0" borderId="0"/>
    <xf numFmtId="0" fontId="59" fillId="69" borderId="0" applyNumberFormat="0" applyBorder="0" applyAlignment="0" applyProtection="0"/>
    <xf numFmtId="0" fontId="59" fillId="27" borderId="0" applyNumberFormat="0" applyBorder="0" applyAlignment="0" applyProtection="0"/>
    <xf numFmtId="0" fontId="24" fillId="0" borderId="0"/>
    <xf numFmtId="0" fontId="24" fillId="0" borderId="0"/>
    <xf numFmtId="250" fontId="129" fillId="0" borderId="0">
      <protection locked="0"/>
    </xf>
    <xf numFmtId="0" fontId="19" fillId="0" borderId="0"/>
    <xf numFmtId="0" fontId="59" fillId="69" borderId="0" applyNumberFormat="0" applyBorder="0" applyAlignment="0" applyProtection="0"/>
    <xf numFmtId="0" fontId="59" fillId="27" borderId="0" applyNumberFormat="0" applyBorder="0" applyAlignment="0" applyProtection="0"/>
    <xf numFmtId="0" fontId="59" fillId="69" borderId="0" applyNumberFormat="0" applyBorder="0" applyAlignment="0" applyProtection="0"/>
    <xf numFmtId="0" fontId="19" fillId="0" borderId="0"/>
    <xf numFmtId="0" fontId="19" fillId="0" borderId="0"/>
    <xf numFmtId="0" fontId="59" fillId="69" borderId="0" applyNumberFormat="0" applyBorder="0" applyAlignment="0" applyProtection="0"/>
    <xf numFmtId="0" fontId="24" fillId="0" borderId="0"/>
    <xf numFmtId="0" fontId="24" fillId="0" borderId="0"/>
    <xf numFmtId="0" fontId="19" fillId="0" borderId="0"/>
    <xf numFmtId="0" fontId="59" fillId="27" borderId="0" applyNumberFormat="0" applyBorder="0" applyAlignment="0" applyProtection="0"/>
    <xf numFmtId="0" fontId="24" fillId="0" borderId="0"/>
    <xf numFmtId="0" fontId="59" fillId="27" borderId="0" applyNumberFormat="0" applyBorder="0" applyAlignment="0" applyProtection="0"/>
    <xf numFmtId="0" fontId="24" fillId="0" borderId="0"/>
    <xf numFmtId="0" fontId="24" fillId="0" borderId="0"/>
    <xf numFmtId="0" fontId="59" fillId="27" borderId="0" applyNumberFormat="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59" fillId="27" borderId="0" applyNumberFormat="0" applyBorder="0" applyAlignment="0" applyProtection="0"/>
    <xf numFmtId="165" fontId="5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95" fillId="0" borderId="0" applyNumberFormat="0" applyFont="0" applyFill="0" applyBorder="0" applyAlignment="0" applyProtection="0">
      <alignment horizontal="left" vertical="top"/>
    </xf>
    <xf numFmtId="0" fontId="24" fillId="0" borderId="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239" fontId="188" fillId="0" borderId="0" applyFill="0" applyBorder="0" applyProtection="0">
      <alignment horizontal="right"/>
    </xf>
    <xf numFmtId="0" fontId="60" fillId="27" borderId="0" applyNumberFormat="0" applyBorder="0" applyAlignment="0" applyProtection="0"/>
    <xf numFmtId="0" fontId="19" fillId="0" borderId="0"/>
    <xf numFmtId="0" fontId="24" fillId="0" borderId="0"/>
    <xf numFmtId="0" fontId="24" fillId="0" borderId="0"/>
    <xf numFmtId="0" fontId="59" fillId="27"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27" borderId="0" applyNumberFormat="0" applyBorder="0" applyAlignment="0" applyProtection="0"/>
    <xf numFmtId="165" fontId="59" fillId="0" borderId="0" applyFont="0" applyFill="0" applyBorder="0" applyAlignment="0" applyProtection="0"/>
    <xf numFmtId="43" fontId="59" fillId="0" borderId="0" applyFont="0" applyFill="0" applyBorder="0" applyAlignment="0" applyProtection="0"/>
    <xf numFmtId="239" fontId="188" fillId="0" borderId="0" applyFill="0" applyBorder="0" applyProtection="0">
      <alignment horizontal="right"/>
    </xf>
    <xf numFmtId="0" fontId="60" fillId="27"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59" fillId="111" borderId="0" applyNumberFormat="0" applyBorder="0" applyAlignment="0" applyProtection="0"/>
    <xf numFmtId="0" fontId="19" fillId="0" borderId="0"/>
    <xf numFmtId="0" fontId="19" fillId="0" borderId="0"/>
    <xf numFmtId="0" fontId="14" fillId="21" borderId="0" applyNumberFormat="0" applyBorder="0" applyAlignment="0" applyProtection="0"/>
    <xf numFmtId="0" fontId="24"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165" fontId="72"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24" fillId="0" borderId="0"/>
    <xf numFmtId="43" fontId="19" fillId="0" borderId="0" applyFont="0" applyFill="0" applyBorder="0" applyAlignment="0" applyProtection="0"/>
    <xf numFmtId="0" fontId="24" fillId="0" borderId="0"/>
    <xf numFmtId="0" fontId="63" fillId="10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165" fontId="59" fillId="0" borderId="0" applyFont="0" applyFill="0" applyBorder="0" applyAlignment="0" applyProtection="0"/>
    <xf numFmtId="0" fontId="24" fillId="0" borderId="0"/>
    <xf numFmtId="0" fontId="24" fillId="0" borderId="0"/>
    <xf numFmtId="183" fontId="24" fillId="0" borderId="0"/>
    <xf numFmtId="0" fontId="59" fillId="27" borderId="0" applyNumberFormat="0" applyBorder="0" applyAlignment="0" applyProtection="0"/>
    <xf numFmtId="0" fontId="59" fillId="27" borderId="0" applyNumberFormat="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43" fontId="14" fillId="0" borderId="0" applyFont="0" applyFill="0" applyBorder="0" applyAlignment="0" applyProtection="0"/>
    <xf numFmtId="42" fontId="19" fillId="0" borderId="0" applyFont="0" applyFill="0" applyBorder="0" applyAlignment="0" applyProtection="0"/>
    <xf numFmtId="183"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9" fillId="0" borderId="0"/>
    <xf numFmtId="183"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27" borderId="0" applyNumberFormat="0" applyBorder="0" applyAlignment="0" applyProtection="0"/>
    <xf numFmtId="0" fontId="24" fillId="0" borderId="0"/>
    <xf numFmtId="0" fontId="24" fillId="0" borderId="0"/>
    <xf numFmtId="0" fontId="19" fillId="0" borderId="0"/>
    <xf numFmtId="0" fontId="19" fillId="0" borderId="0"/>
    <xf numFmtId="0" fontId="63"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26" fillId="120" borderId="0" applyNumberFormat="0" applyBorder="0" applyAlignment="0" applyProtection="0"/>
    <xf numFmtId="0" fontId="63"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43"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19" fillId="0" borderId="0"/>
    <xf numFmtId="43" fontId="1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43" fontId="14" fillId="0" borderId="0" applyFont="0" applyFill="0" applyBorder="0" applyAlignment="0" applyProtection="0"/>
    <xf numFmtId="43" fontId="1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63" fillId="27" borderId="0" applyNumberFormat="0" applyBorder="0" applyAlignment="0" applyProtection="0"/>
    <xf numFmtId="0" fontId="14" fillId="0" borderId="0"/>
    <xf numFmtId="165" fontId="59" fillId="0" borderId="0" applyFont="0" applyFill="0" applyBorder="0" applyAlignment="0" applyProtection="0"/>
    <xf numFmtId="0" fontId="19" fillId="0" borderId="0"/>
    <xf numFmtId="0" fontId="16" fillId="0" borderId="0" applyNumberFormat="0" applyFill="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43" fontId="19" fillId="0" borderId="0" applyFont="0" applyFill="0" applyBorder="0" applyAlignment="0" applyProtection="0"/>
    <xf numFmtId="0" fontId="14" fillId="0" borderId="0"/>
    <xf numFmtId="0" fontId="59" fillId="27" borderId="0" applyNumberFormat="0" applyBorder="0" applyAlignment="0" applyProtection="0"/>
    <xf numFmtId="0" fontId="59" fillId="27" borderId="0" applyNumberFormat="0" applyBorder="0" applyAlignment="0" applyProtection="0"/>
    <xf numFmtId="165" fontId="5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43" fontId="19" fillId="0" borderId="0" applyFont="0" applyFill="0" applyBorder="0" applyAlignment="0" applyProtection="0"/>
    <xf numFmtId="0" fontId="19" fillId="0" borderId="0"/>
    <xf numFmtId="0" fontId="24" fillId="0" borderId="0"/>
    <xf numFmtId="0" fontId="14" fillId="0" borderId="0"/>
    <xf numFmtId="0" fontId="59" fillId="27" borderId="0" applyNumberFormat="0" applyBorder="0" applyAlignment="0" applyProtection="0"/>
    <xf numFmtId="0" fontId="59" fillId="27" borderId="0" applyNumberFormat="0" applyBorder="0" applyAlignment="0" applyProtection="0"/>
    <xf numFmtId="165" fontId="5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24" fillId="0" borderId="0"/>
    <xf numFmtId="0" fontId="24" fillId="0" borderId="0"/>
    <xf numFmtId="0" fontId="120" fillId="0" borderId="0" applyFill="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4" fillId="21" borderId="0" applyNumberFormat="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0" fontId="1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4" fillId="0" borderId="0"/>
    <xf numFmtId="0" fontId="16" fillId="0" borderId="0" applyNumberFormat="0" applyFill="0" applyBorder="0" applyAlignment="0" applyProtection="0"/>
    <xf numFmtId="0" fontId="19" fillId="0" borderId="0"/>
    <xf numFmtId="0" fontId="19" fillId="0" borderId="0"/>
    <xf numFmtId="42" fontId="19" fillId="0" borderId="0" applyFont="0" applyFill="0" applyBorder="0" applyAlignment="0" applyProtection="0"/>
    <xf numFmtId="0" fontId="19" fillId="0" borderId="0"/>
    <xf numFmtId="0" fontId="59" fillId="27" borderId="0" applyNumberFormat="0" applyBorder="0" applyAlignment="0" applyProtection="0"/>
    <xf numFmtId="0" fontId="63"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24" fillId="0" borderId="0"/>
    <xf numFmtId="183"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20"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63"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42" fontId="59" fillId="0" borderId="0" applyFont="0" applyFill="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4" fillId="21" borderId="0" applyNumberFormat="0" applyBorder="0" applyAlignment="0" applyProtection="0"/>
    <xf numFmtId="0" fontId="19" fillId="0" borderId="0"/>
    <xf numFmtId="0" fontId="19" fillId="0" borderId="0"/>
    <xf numFmtId="0" fontId="19" fillId="0" borderId="0"/>
    <xf numFmtId="165" fontId="1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0" fontId="19" fillId="0" borderId="0"/>
    <xf numFmtId="0" fontId="59" fillId="27" borderId="0" applyNumberFormat="0" applyBorder="0" applyAlignment="0" applyProtection="0"/>
    <xf numFmtId="0" fontId="19" fillId="0" borderId="0"/>
    <xf numFmtId="0" fontId="59" fillId="27" borderId="0" applyNumberFormat="0" applyBorder="0" applyAlignment="0" applyProtection="0"/>
    <xf numFmtId="0" fontId="63"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63" fillId="27" borderId="0" applyNumberFormat="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24" fillId="0" borderId="0"/>
    <xf numFmtId="0" fontId="59" fillId="27" borderId="0" applyNumberFormat="0" applyBorder="0" applyAlignment="0" applyProtection="0"/>
    <xf numFmtId="0" fontId="19" fillId="0" borderId="0"/>
    <xf numFmtId="0" fontId="59" fillId="27" borderId="0" applyNumberFormat="0" applyBorder="0" applyAlignment="0" applyProtection="0"/>
    <xf numFmtId="0" fontId="14" fillId="0" borderId="0"/>
    <xf numFmtId="0" fontId="19"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19" fillId="0" borderId="0" applyFont="0" applyFill="0" applyBorder="0" applyAlignment="0" applyProtection="0"/>
    <xf numFmtId="0" fontId="19" fillId="0" borderId="0"/>
    <xf numFmtId="0" fontId="59" fillId="27" borderId="0" applyNumberFormat="0" applyBorder="0" applyAlignment="0" applyProtection="0"/>
    <xf numFmtId="0" fontId="19" fillId="0" borderId="0"/>
    <xf numFmtId="183" fontId="59" fillId="23" borderId="0" applyNumberFormat="0" applyBorder="0" applyAlignment="0" applyProtection="0"/>
    <xf numFmtId="165" fontId="59" fillId="0" borderId="0" applyFont="0" applyFill="0" applyBorder="0" applyAlignment="0" applyProtection="0"/>
    <xf numFmtId="0" fontId="19" fillId="0" borderId="0"/>
    <xf numFmtId="0" fontId="19" fillId="0" borderId="0"/>
    <xf numFmtId="0" fontId="59" fillId="27" borderId="0" applyNumberFormat="0" applyBorder="0" applyAlignment="0" applyProtection="0"/>
    <xf numFmtId="0" fontId="59" fillId="23" borderId="0" applyNumberFormat="0" applyBorder="0" applyAlignment="0" applyProtection="0"/>
    <xf numFmtId="42" fontId="19" fillId="0" borderId="0" applyFont="0" applyFill="0" applyBorder="0" applyAlignment="0" applyProtection="0"/>
    <xf numFmtId="0" fontId="19" fillId="0" borderId="0"/>
    <xf numFmtId="0" fontId="24" fillId="0" borderId="0"/>
    <xf numFmtId="0" fontId="1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183" fontId="75" fillId="0" borderId="0"/>
    <xf numFmtId="0" fontId="24" fillId="0" borderId="0"/>
    <xf numFmtId="0" fontId="14" fillId="0" borderId="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43" fontId="14"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19" fillId="0" borderId="0"/>
    <xf numFmtId="0" fontId="19" fillId="0" borderId="0"/>
    <xf numFmtId="183" fontId="59" fillId="69" borderId="0" applyNumberFormat="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63" fillId="27" borderId="0" applyNumberFormat="0" applyBorder="0" applyAlignment="0" applyProtection="0"/>
    <xf numFmtId="0" fontId="19" fillId="0" borderId="0"/>
    <xf numFmtId="165" fontId="19" fillId="0" borderId="0" applyFont="0" applyFill="0" applyBorder="0" applyAlignment="0" applyProtection="0"/>
    <xf numFmtId="0" fontId="24" fillId="0" borderId="0"/>
    <xf numFmtId="0" fontId="63" fillId="27" borderId="0" applyNumberFormat="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59" fillId="27"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165" fontId="14" fillId="0" borderId="0" applyFont="0" applyFill="0" applyBorder="0" applyAlignment="0" applyProtection="0"/>
    <xf numFmtId="0" fontId="19"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4" fillId="0" borderId="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59" fillId="27" borderId="0" applyNumberFormat="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59" fillId="27" borderId="0" applyNumberFormat="0" applyBorder="0" applyAlignment="0" applyProtection="0"/>
    <xf numFmtId="191" fontId="19" fillId="0" borderId="0" applyFont="0" applyFill="0" applyBorder="0" applyAlignment="0" applyProtection="0"/>
    <xf numFmtId="183" fontId="19" fillId="0" borderId="0" applyFont="0" applyFill="0" applyBorder="0" applyAlignment="0" applyProtection="0"/>
    <xf numFmtId="0" fontId="16" fillId="0" borderId="0" applyNumberForma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4"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59" fillId="0" borderId="0" applyNumberFormat="0" applyFont="0" applyFill="0" applyBorder="0" applyAlignment="0" applyProtection="0"/>
    <xf numFmtId="42" fontId="19" fillId="0" borderId="0" applyFont="0" applyFill="0" applyBorder="0" applyAlignment="0" applyProtection="0"/>
    <xf numFmtId="0" fontId="59" fillId="27" borderId="0" applyNumberFormat="0" applyBorder="0" applyAlignment="0" applyProtection="0"/>
    <xf numFmtId="0" fontId="59" fillId="27" borderId="0" applyNumberFormat="0" applyBorder="0" applyAlignment="0" applyProtection="0"/>
    <xf numFmtId="0" fontId="24" fillId="0" borderId="0"/>
    <xf numFmtId="0" fontId="24" fillId="0" borderId="0"/>
    <xf numFmtId="165" fontId="5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4" fillId="0" borderId="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19" fillId="0" borderId="0"/>
    <xf numFmtId="0" fontId="19" fillId="0" borderId="0"/>
    <xf numFmtId="42" fontId="19" fillId="0" borderId="0" applyFont="0" applyFill="0" applyBorder="0" applyAlignment="0" applyProtection="0"/>
    <xf numFmtId="0" fontId="59" fillId="27" borderId="0" applyNumberFormat="0" applyBorder="0" applyAlignment="0" applyProtection="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24" fillId="0" borderId="0"/>
    <xf numFmtId="0" fontId="19" fillId="0" borderId="0"/>
    <xf numFmtId="0" fontId="16" fillId="0" borderId="0" applyNumberForma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59" fillId="27"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24" fillId="0" borderId="0"/>
    <xf numFmtId="0" fontId="16" fillId="0" borderId="0" applyNumberForma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0" fontId="59" fillId="27" borderId="0" applyNumberFormat="0" applyBorder="0" applyAlignment="0" applyProtection="0"/>
    <xf numFmtId="0" fontId="19" fillId="0" borderId="0"/>
    <xf numFmtId="0" fontId="16" fillId="0" borderId="0" applyNumberForma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0" fontId="19" fillId="0" borderId="0"/>
    <xf numFmtId="0" fontId="59" fillId="27" borderId="0" applyNumberFormat="0" applyBorder="0" applyAlignment="0" applyProtection="0"/>
    <xf numFmtId="0" fontId="19" fillId="0" borderId="0"/>
    <xf numFmtId="0" fontId="59" fillId="0" borderId="0" applyNumberFormat="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0" fontId="14" fillId="0" borderId="0"/>
    <xf numFmtId="0" fontId="59" fillId="27" borderId="0" applyNumberFormat="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0" fontId="24" fillId="0" borderId="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4" fillId="0" borderId="0"/>
    <xf numFmtId="0" fontId="59" fillId="27" borderId="0" applyNumberFormat="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59" fillId="33" borderId="0" applyNumberFormat="0" applyBorder="0" applyAlignment="0" applyProtection="0"/>
    <xf numFmtId="0" fontId="16" fillId="0" borderId="0" applyNumberFormat="0" applyFill="0" applyBorder="0" applyAlignment="0" applyProtection="0"/>
    <xf numFmtId="183" fontId="211" fillId="0" borderId="0" applyNumberFormat="0" applyFill="0" applyBorder="0" applyAlignment="0" applyProtection="0">
      <alignment vertical="top"/>
      <protection locked="0"/>
    </xf>
    <xf numFmtId="0" fontId="59" fillId="23" borderId="0" applyNumberFormat="0" applyBorder="0" applyAlignment="0" applyProtection="0"/>
    <xf numFmtId="165"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24" fillId="0" borderId="0"/>
    <xf numFmtId="0" fontId="59" fillId="23" borderId="0" applyNumberFormat="0" applyBorder="0" applyAlignment="0" applyProtection="0"/>
    <xf numFmtId="0" fontId="24" fillId="0" borderId="0"/>
    <xf numFmtId="0" fontId="24" fillId="0" borderId="0"/>
    <xf numFmtId="0" fontId="19" fillId="0" borderId="0"/>
    <xf numFmtId="0" fontId="24" fillId="0" borderId="0"/>
    <xf numFmtId="0" fontId="59" fillId="23" borderId="0" applyNumberFormat="0" applyBorder="0" applyAlignment="0" applyProtection="0"/>
    <xf numFmtId="0" fontId="24" fillId="0" borderId="0"/>
    <xf numFmtId="0" fontId="19" fillId="0" borderId="0"/>
    <xf numFmtId="0" fontId="19" fillId="0" borderId="0"/>
    <xf numFmtId="0" fontId="19" fillId="0" borderId="0"/>
    <xf numFmtId="0" fontId="24" fillId="0" borderId="0"/>
    <xf numFmtId="0" fontId="59" fillId="23" borderId="0" applyNumberFormat="0" applyBorder="0" applyAlignment="0" applyProtection="0"/>
    <xf numFmtId="0" fontId="24" fillId="0" borderId="0"/>
    <xf numFmtId="0" fontId="19" fillId="0" borderId="0"/>
    <xf numFmtId="0" fontId="19" fillId="0" borderId="0"/>
    <xf numFmtId="0" fontId="24" fillId="0" borderId="0"/>
    <xf numFmtId="0" fontId="59" fillId="23" borderId="0" applyNumberFormat="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165" fontId="19" fillId="0" borderId="0" applyFont="0" applyFill="0" applyBorder="0" applyAlignment="0" applyProtection="0"/>
    <xf numFmtId="0" fontId="24" fillId="0" borderId="0"/>
    <xf numFmtId="0" fontId="59" fillId="23" borderId="0" applyNumberFormat="0" applyBorder="0" applyAlignment="0" applyProtection="0"/>
    <xf numFmtId="0" fontId="19" fillId="0" borderId="0"/>
    <xf numFmtId="0" fontId="19" fillId="0" borderId="0"/>
    <xf numFmtId="0" fontId="24"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59" fillId="23"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59" fillId="23" borderId="0" applyNumberFormat="0" applyBorder="0" applyAlignment="0" applyProtection="0"/>
    <xf numFmtId="165" fontId="59" fillId="0" borderId="0" applyFont="0" applyFill="0" applyBorder="0" applyAlignment="0" applyProtection="0"/>
    <xf numFmtId="0" fontId="24" fillId="0" borderId="0"/>
    <xf numFmtId="0" fontId="59" fillId="23" borderId="0" applyNumberFormat="0" applyBorder="0" applyAlignment="0" applyProtection="0"/>
    <xf numFmtId="0" fontId="24" fillId="0" borderId="0"/>
    <xf numFmtId="0" fontId="59" fillId="23" borderId="0" applyNumberFormat="0" applyBorder="0" applyAlignment="0" applyProtection="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0" fontId="24"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59" fillId="23" borderId="0" applyNumberFormat="0" applyBorder="0" applyAlignment="0" applyProtection="0"/>
    <xf numFmtId="0" fontId="24" fillId="0" borderId="0"/>
    <xf numFmtId="0" fontId="59" fillId="23" borderId="0" applyNumberFormat="0" applyBorder="0" applyAlignment="0" applyProtection="0"/>
    <xf numFmtId="0" fontId="19" fillId="0" borderId="0"/>
    <xf numFmtId="0" fontId="19" fillId="0" borderId="0"/>
    <xf numFmtId="0" fontId="59" fillId="23" borderId="0" applyNumberFormat="0" applyBorder="0" applyAlignment="0" applyProtection="0"/>
    <xf numFmtId="0" fontId="19" fillId="0" borderId="0" applyNumberFormat="0"/>
    <xf numFmtId="0" fontId="19" fillId="0" borderId="0"/>
    <xf numFmtId="0" fontId="19" fillId="0" borderId="0"/>
    <xf numFmtId="0" fontId="19" fillId="0" borderId="0"/>
    <xf numFmtId="0" fontId="19" fillId="0" borderId="0"/>
    <xf numFmtId="0" fontId="24" fillId="0" borderId="0"/>
    <xf numFmtId="0" fontId="1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19" fillId="0" borderId="0"/>
    <xf numFmtId="0" fontId="59" fillId="23" borderId="0" applyNumberFormat="0" applyBorder="0" applyAlignment="0" applyProtection="0"/>
    <xf numFmtId="0" fontId="59" fillId="23" borderId="0" applyNumberFormat="0" applyBorder="0" applyAlignment="0" applyProtection="0"/>
    <xf numFmtId="42" fontId="5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59" fillId="23" borderId="0" applyNumberFormat="0" applyBorder="0" applyAlignment="0" applyProtection="0"/>
    <xf numFmtId="42" fontId="5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42" fontId="1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42" fontId="1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4" fillId="0" borderId="0"/>
    <xf numFmtId="43" fontId="1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4" fillId="0" borderId="0"/>
    <xf numFmtId="0" fontId="60"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4" fillId="0" borderId="0"/>
    <xf numFmtId="0" fontId="1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4" fillId="0" borderId="0"/>
    <xf numFmtId="0" fontId="59" fillId="23" borderId="0" applyNumberFormat="0" applyBorder="0" applyAlignment="0" applyProtection="0"/>
    <xf numFmtId="0" fontId="59" fillId="23" borderId="0" applyNumberFormat="0" applyBorder="0" applyAlignment="0" applyProtection="0"/>
    <xf numFmtId="0" fontId="14" fillId="0" borderId="0"/>
    <xf numFmtId="0" fontId="19" fillId="0" borderId="0"/>
    <xf numFmtId="0" fontId="14" fillId="0" borderId="0"/>
    <xf numFmtId="0" fontId="14" fillId="0" borderId="0"/>
    <xf numFmtId="0" fontId="19" fillId="0" borderId="0"/>
    <xf numFmtId="0" fontId="19" fillId="0" borderId="0"/>
    <xf numFmtId="0" fontId="19" fillId="0" borderId="0"/>
    <xf numFmtId="0" fontId="59" fillId="23" borderId="0" applyNumberFormat="0" applyBorder="0" applyAlignment="0" applyProtection="0"/>
    <xf numFmtId="0" fontId="59" fillId="23" borderId="0" applyNumberFormat="0" applyBorder="0" applyAlignment="0" applyProtection="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19" fillId="0" borderId="0"/>
    <xf numFmtId="0" fontId="19" fillId="0" borderId="0"/>
    <xf numFmtId="0" fontId="59" fillId="110" borderId="0" applyNumberFormat="0" applyBorder="0" applyAlignment="0" applyProtection="0"/>
    <xf numFmtId="0" fontId="14" fillId="6" borderId="0" applyNumberFormat="0" applyBorder="0" applyAlignment="0" applyProtection="0"/>
    <xf numFmtId="0" fontId="19" fillId="0" borderId="0"/>
    <xf numFmtId="0" fontId="19" fillId="0" borderId="0"/>
    <xf numFmtId="0" fontId="59" fillId="94" borderId="0" applyNumberFormat="0" applyBorder="0" applyAlignment="0" applyProtection="0"/>
    <xf numFmtId="165" fontId="59" fillId="0" borderId="0" applyFont="0" applyFill="0" applyBorder="0" applyAlignment="0" applyProtection="0"/>
    <xf numFmtId="0" fontId="59" fillId="23" borderId="0" applyNumberFormat="0" applyBorder="0" applyAlignment="0" applyProtection="0"/>
    <xf numFmtId="0" fontId="19" fillId="0" borderId="0"/>
    <xf numFmtId="0" fontId="24" fillId="0" borderId="0"/>
    <xf numFmtId="0" fontId="24"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59" fillId="23" borderId="0" applyNumberFormat="0" applyBorder="0" applyAlignment="0" applyProtection="0"/>
    <xf numFmtId="0" fontId="24" fillId="0" borderId="0"/>
    <xf numFmtId="165" fontId="19" fillId="0" borderId="0" applyFont="0" applyFill="0" applyBorder="0" applyAlignment="0" applyProtection="0"/>
    <xf numFmtId="0" fontId="59" fillId="94" borderId="0" applyNumberFormat="0" applyBorder="0" applyAlignment="0" applyProtection="0"/>
    <xf numFmtId="0" fontId="19" fillId="0" borderId="0"/>
    <xf numFmtId="0" fontId="59" fillId="23" borderId="0" applyNumberFormat="0" applyBorder="0" applyAlignment="0" applyProtection="0"/>
    <xf numFmtId="0" fontId="19"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23" fillId="82" borderId="0" applyNumberFormat="0" applyBorder="0" applyAlignment="0" applyProtection="0"/>
    <xf numFmtId="0" fontId="24" fillId="0" borderId="0"/>
    <xf numFmtId="42" fontId="59" fillId="0" borderId="0" applyFont="0" applyFill="0" applyBorder="0" applyAlignment="0" applyProtection="0"/>
    <xf numFmtId="42" fontId="14" fillId="0" borderId="0" applyFont="0" applyFill="0" applyBorder="0" applyAlignment="0" applyProtection="0"/>
    <xf numFmtId="43" fontId="19" fillId="0" borderId="0" applyFont="0" applyFill="0" applyBorder="0" applyAlignment="0" applyProtection="0"/>
    <xf numFmtId="0" fontId="24" fillId="0" borderId="0"/>
    <xf numFmtId="0" fontId="19" fillId="0" borderId="0"/>
    <xf numFmtId="0" fontId="24" fillId="0" borderId="0"/>
    <xf numFmtId="0" fontId="24" fillId="0" borderId="0"/>
    <xf numFmtId="0" fontId="24" fillId="0" borderId="0"/>
    <xf numFmtId="0" fontId="59" fillId="23" borderId="0" applyNumberFormat="0" applyBorder="0" applyAlignment="0" applyProtection="0"/>
    <xf numFmtId="0" fontId="19" fillId="0" borderId="0"/>
    <xf numFmtId="42" fontId="19" fillId="0" borderId="0" applyFont="0" applyFill="0" applyBorder="0" applyAlignment="0" applyProtection="0"/>
    <xf numFmtId="0" fontId="24" fillId="0" borderId="0"/>
    <xf numFmtId="0" fontId="19" fillId="0" borderId="0"/>
    <xf numFmtId="0" fontId="19" fillId="0" borderId="0"/>
    <xf numFmtId="0" fontId="59" fillId="23" borderId="0" applyNumberFormat="0" applyBorder="0" applyAlignment="0" applyProtection="0"/>
    <xf numFmtId="0" fontId="66" fillId="61" borderId="57" applyNumberFormat="0" applyAlignment="0" applyProtection="0"/>
    <xf numFmtId="43" fontId="19" fillId="0" borderId="0" applyFont="0" applyFill="0" applyBorder="0" applyAlignment="0" applyProtection="0"/>
    <xf numFmtId="0" fontId="19" fillId="0" borderId="0"/>
    <xf numFmtId="0" fontId="19"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42" fontId="14" fillId="0" borderId="0" applyFont="0" applyFill="0" applyBorder="0" applyAlignment="0" applyProtection="0"/>
    <xf numFmtId="42" fontId="19" fillId="0" borderId="0" applyFont="0" applyFill="0" applyBorder="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59" fillId="23" borderId="0" applyNumberFormat="0" applyBorder="0" applyAlignment="0" applyProtection="0"/>
    <xf numFmtId="0" fontId="19" fillId="0" borderId="0"/>
    <xf numFmtId="165" fontId="59" fillId="0" borderId="0" applyFont="0" applyFill="0" applyBorder="0" applyAlignment="0" applyProtection="0"/>
    <xf numFmtId="0" fontId="24" fillId="0" borderId="0"/>
    <xf numFmtId="0" fontId="19" fillId="0" borderId="0"/>
    <xf numFmtId="0" fontId="59" fillId="23" borderId="0" applyNumberFormat="0" applyBorder="0" applyAlignment="0" applyProtection="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165" fontId="72" fillId="0" borderId="0" applyFont="0" applyFill="0" applyBorder="0" applyAlignment="0" applyProtection="0"/>
    <xf numFmtId="0" fontId="19" fillId="0" borderId="0"/>
    <xf numFmtId="0" fontId="24" fillId="0" borderId="0"/>
    <xf numFmtId="0" fontId="24" fillId="0" borderId="0"/>
    <xf numFmtId="0" fontId="59" fillId="23" borderId="0" applyNumberFormat="0" applyBorder="0" applyAlignment="0" applyProtection="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59" fillId="23" borderId="0" applyNumberFormat="0" applyBorder="0" applyAlignment="0" applyProtection="0"/>
    <xf numFmtId="0" fontId="59" fillId="23" borderId="0" applyNumberFormat="0" applyBorder="0" applyAlignment="0" applyProtection="0"/>
    <xf numFmtId="0" fontId="19" fillId="0" borderId="0"/>
    <xf numFmtId="0" fontId="59" fillId="23" borderId="0" applyNumberFormat="0" applyBorder="0" applyAlignment="0" applyProtection="0"/>
    <xf numFmtId="0" fontId="59" fillId="23" borderId="0" applyNumberFormat="0" applyBorder="0" applyAlignment="0" applyProtection="0"/>
    <xf numFmtId="42" fontId="59" fillId="0" borderId="0" applyFont="0" applyFill="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19" fillId="0" borderId="0"/>
    <xf numFmtId="0" fontId="19" fillId="0" borderId="0"/>
    <xf numFmtId="0" fontId="19" fillId="0" borderId="0"/>
    <xf numFmtId="0" fontId="24" fillId="0" borderId="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24" fillId="0" borderId="0"/>
    <xf numFmtId="42" fontId="59" fillId="0" borderId="0" applyFont="0" applyFill="0" applyBorder="0" applyAlignment="0" applyProtection="0"/>
    <xf numFmtId="0" fontId="90" fillId="0" borderId="88" applyNumberFormat="0" applyFill="0" applyAlignment="0" applyProtection="0"/>
    <xf numFmtId="0" fontId="24" fillId="0" borderId="0"/>
    <xf numFmtId="0" fontId="59" fillId="23" borderId="0" applyNumberFormat="0" applyBorder="0" applyAlignment="0" applyProtection="0"/>
    <xf numFmtId="0" fontId="24" fillId="0" borderId="0"/>
    <xf numFmtId="0" fontId="19" fillId="0" borderId="0"/>
    <xf numFmtId="0" fontId="59" fillId="23"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0" fontId="59" fillId="23" borderId="0" applyNumberFormat="0" applyBorder="0" applyAlignment="0" applyProtection="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59" fillId="23" borderId="0" applyNumberFormat="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0" fontId="59" fillId="23" borderId="0" applyNumberFormat="0" applyBorder="0" applyAlignment="0" applyProtection="0"/>
    <xf numFmtId="0" fontId="24" fillId="0" borderId="0"/>
    <xf numFmtId="0" fontId="19" fillId="0" borderId="0"/>
    <xf numFmtId="0" fontId="19" fillId="0" borderId="0"/>
    <xf numFmtId="0" fontId="59" fillId="23" borderId="0" applyNumberFormat="0" applyBorder="0" applyAlignment="0" applyProtection="0"/>
    <xf numFmtId="0" fontId="24" fillId="0" borderId="0"/>
    <xf numFmtId="42" fontId="59" fillId="0" borderId="0" applyFont="0" applyFill="0" applyBorder="0" applyAlignment="0" applyProtection="0"/>
    <xf numFmtId="0" fontId="24" fillId="0" borderId="0"/>
    <xf numFmtId="0" fontId="24" fillId="0" borderId="0"/>
    <xf numFmtId="0" fontId="59" fillId="23"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59" fillId="23" borderId="0" applyNumberFormat="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59" fillId="23" borderId="0" applyNumberFormat="0" applyBorder="0" applyAlignment="0" applyProtection="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14" fillId="0" borderId="0"/>
    <xf numFmtId="0" fontId="59" fillId="23" borderId="0" applyNumberFormat="0" applyBorder="0" applyAlignment="0" applyProtection="0"/>
    <xf numFmtId="0" fontId="24" fillId="0" borderId="0"/>
    <xf numFmtId="0" fontId="14" fillId="0" borderId="0"/>
    <xf numFmtId="0" fontId="19" fillId="0" borderId="0"/>
    <xf numFmtId="0" fontId="19" fillId="0" borderId="0"/>
    <xf numFmtId="0" fontId="14"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59" fillId="23" borderId="0" applyNumberFormat="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165" fontId="19" fillId="0" borderId="0" applyFont="0" applyFill="0" applyBorder="0" applyAlignment="0" applyProtection="0"/>
    <xf numFmtId="0" fontId="59" fillId="23" borderId="0" applyNumberFormat="0" applyBorder="0" applyAlignment="0" applyProtection="0"/>
    <xf numFmtId="0" fontId="24" fillId="0" borderId="0"/>
    <xf numFmtId="0" fontId="19"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4" fillId="0" borderId="0"/>
    <xf numFmtId="0" fontId="59" fillId="23" borderId="0" applyNumberFormat="0" applyBorder="0" applyAlignment="0" applyProtection="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19" fillId="0" borderId="0"/>
    <xf numFmtId="43" fontId="14" fillId="0" borderId="0" applyFont="0" applyFill="0" applyBorder="0" applyAlignment="0" applyProtection="0"/>
    <xf numFmtId="195" fontId="120" fillId="0" borderId="0" applyFill="0" applyBorder="0" applyAlignment="0" applyProtection="0"/>
    <xf numFmtId="0" fontId="1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59" fillId="110"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59" fillId="23" borderId="0" applyNumberFormat="0" applyBorder="0" applyAlignment="0" applyProtection="0"/>
    <xf numFmtId="0" fontId="24" fillId="0" borderId="0"/>
    <xf numFmtId="43" fontId="14"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183"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07" fillId="0" borderId="0" applyNumberFormat="0" applyFill="0" applyBorder="0" applyAlignment="0" applyProtection="0"/>
    <xf numFmtId="170" fontId="145" fillId="0" borderId="0" applyBorder="0">
      <alignment horizontal="right"/>
    </xf>
    <xf numFmtId="0" fontId="19"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5"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83" fontId="212" fillId="0" borderId="0" applyNumberFormat="0" applyFill="0" applyBorder="0" applyAlignment="0" applyProtection="0">
      <alignment vertical="top"/>
      <protection locked="0"/>
    </xf>
    <xf numFmtId="0" fontId="1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164"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42" fontId="59" fillId="0" borderId="0" applyFont="0" applyFill="0" applyBorder="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43" fontId="14" fillId="0" borderId="0" applyFont="0" applyFill="0" applyBorder="0" applyAlignment="0" applyProtection="0"/>
    <xf numFmtId="0" fontId="120" fillId="109" borderId="67" applyNumberFormat="0" applyAlignment="0" applyProtection="0"/>
    <xf numFmtId="0" fontId="24" fillId="0" borderId="0"/>
    <xf numFmtId="0" fontId="24" fillId="0" borderId="0"/>
    <xf numFmtId="0" fontId="19" fillId="0" borderId="0"/>
    <xf numFmtId="0" fontId="24" fillId="0" borderId="0"/>
    <xf numFmtId="0" fontId="24" fillId="0" borderId="0"/>
    <xf numFmtId="0" fontId="60" fillId="71" borderId="67" applyNumberFormat="0" applyFont="0" applyAlignment="0" applyProtection="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4" fillId="37" borderId="60" applyNumberFormat="0" applyFont="0" applyAlignment="0" applyProtection="0"/>
    <xf numFmtId="0" fontId="19" fillId="0" borderId="0"/>
    <xf numFmtId="0" fontId="19" fillId="0" borderId="0"/>
    <xf numFmtId="0" fontId="24" fillId="0" borderId="0"/>
    <xf numFmtId="0" fontId="24" fillId="0" borderId="0"/>
    <xf numFmtId="165" fontId="14"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212" fontId="120" fillId="0" borderId="0" applyFill="0" applyBorder="0" applyAlignment="0" applyProtection="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178"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165" fontId="19" fillId="0" borderId="0" applyFont="0" applyFill="0" applyBorder="0" applyAlignment="0" applyProtection="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4"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166" fontId="14" fillId="0" borderId="0" applyFont="0" applyFill="0" applyBorder="0" applyAlignment="0" applyProtection="0"/>
    <xf numFmtId="0" fontId="19" fillId="0" borderId="0"/>
    <xf numFmtId="42" fontId="59" fillId="0" borderId="0" applyFont="0" applyFill="0" applyBorder="0" applyAlignment="0" applyProtection="0"/>
    <xf numFmtId="165" fontId="19" fillId="0" borderId="0" applyFont="0" applyFill="0" applyBorder="0" applyAlignment="0" applyProtection="0"/>
    <xf numFmtId="0" fontId="24" fillId="0" borderId="0"/>
    <xf numFmtId="165"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165" fontId="1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42" fontId="59" fillId="0" borderId="0" applyFont="0" applyFill="0" applyBorder="0" applyAlignment="0" applyProtection="0"/>
    <xf numFmtId="0" fontId="24" fillId="0" borderId="0"/>
    <xf numFmtId="42" fontId="19" fillId="0" borderId="0" applyFont="0" applyFill="0" applyBorder="0" applyAlignment="0" applyProtection="0"/>
    <xf numFmtId="0" fontId="24" fillId="0" borderId="0"/>
    <xf numFmtId="42" fontId="1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0" fontId="19" fillId="0" borderId="0"/>
    <xf numFmtId="42" fontId="19" fillId="0" borderId="0" applyFont="0" applyFill="0" applyBorder="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165"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183" fontId="76" fillId="74" borderId="0" applyNumberFormat="0" applyBorder="0" applyAlignment="0" applyProtection="0"/>
    <xf numFmtId="0" fontId="19"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14" fillId="0" borderId="0"/>
    <xf numFmtId="0" fontId="19"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13" fillId="0" borderId="0" applyNumberFormat="0" applyFill="0" applyBorder="0" applyAlignment="0" applyProtection="0">
      <alignment vertical="top"/>
      <protection locked="0"/>
    </xf>
    <xf numFmtId="0" fontId="24" fillId="0" borderId="0"/>
    <xf numFmtId="0" fontId="19" fillId="0" borderId="0"/>
    <xf numFmtId="22" fontId="1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24" fillId="0" borderId="0"/>
    <xf numFmtId="22" fontId="1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72" fillId="0" borderId="0" applyFont="0" applyFill="0" applyBorder="0" applyAlignment="0" applyProtection="0"/>
    <xf numFmtId="0" fontId="24" fillId="0" borderId="0"/>
    <xf numFmtId="0" fontId="14" fillId="0" borderId="0"/>
    <xf numFmtId="0" fontId="24" fillId="0" borderId="0"/>
    <xf numFmtId="0" fontId="24" fillId="0" borderId="0"/>
    <xf numFmtId="0" fontId="19" fillId="0" borderId="0"/>
    <xf numFmtId="0" fontId="19" fillId="0" borderId="0"/>
    <xf numFmtId="0" fontId="24" fillId="0" borderId="0"/>
    <xf numFmtId="43"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3" fontId="122" fillId="97" borderId="14">
      <alignment horizontal="right" vertical="center" indent="1"/>
    </xf>
    <xf numFmtId="0" fontId="19" fillId="0" borderId="0"/>
    <xf numFmtId="0" fontId="19" fillId="0" borderId="0"/>
    <xf numFmtId="0" fontId="16"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0" fontId="24" fillId="0" borderId="0"/>
    <xf numFmtId="42" fontId="59" fillId="0" borderId="0" applyFont="0" applyFill="0" applyBorder="0" applyAlignment="0" applyProtection="0"/>
    <xf numFmtId="0" fontId="19" fillId="0" borderId="0"/>
    <xf numFmtId="0" fontId="19" fillId="0" borderId="0"/>
    <xf numFmtId="0" fontId="1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59" fillId="0" borderId="0" applyNumberFormat="0" applyFont="0" applyFill="0" applyBorder="0" applyAlignment="0" applyProtection="0"/>
    <xf numFmtId="165" fontId="14"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4" fillId="0" borderId="0"/>
    <xf numFmtId="0" fontId="1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4" fillId="0" borderId="0"/>
    <xf numFmtId="0" fontId="24" fillId="0" borderId="0"/>
    <xf numFmtId="0" fontId="24" fillId="0" borderId="0"/>
    <xf numFmtId="42" fontId="59" fillId="0" borderId="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24" fillId="0" borderId="0"/>
    <xf numFmtId="0" fontId="24" fillId="0" borderId="0"/>
    <xf numFmtId="0" fontId="19" fillId="0" borderId="0"/>
    <xf numFmtId="0" fontId="19" fillId="0" borderId="0"/>
    <xf numFmtId="0" fontId="14" fillId="0" borderId="0"/>
    <xf numFmtId="0" fontId="24" fillId="0" borderId="0"/>
    <xf numFmtId="0" fontId="19" fillId="0" borderId="0"/>
    <xf numFmtId="0" fontId="24" fillId="0" borderId="0"/>
    <xf numFmtId="42"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1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42" fontId="59" fillId="0" borderId="0" applyFont="0" applyFill="0" applyBorder="0" applyAlignment="0" applyProtection="0"/>
    <xf numFmtId="165" fontId="19"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165" fontId="19" fillId="0" borderId="0" applyFont="0" applyFill="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165" fontId="19" fillId="0" borderId="0" applyFont="0" applyFill="0" applyBorder="0" applyAlignment="0" applyProtection="0"/>
    <xf numFmtId="223" fontId="60" fillId="0" borderId="0" applyFont="0" applyFill="0" applyBorder="0" applyAlignment="0" applyProtection="0">
      <alignment vertical="top"/>
    </xf>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165"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165" fontId="14"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3" fontId="120" fillId="0" borderId="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63" fillId="64" borderId="0" applyNumberFormat="0" applyBorder="0" applyAlignment="0" applyProtection="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83" fontId="126" fillId="25" borderId="0" applyNumberFormat="0" applyBorder="0" applyAlignment="0" applyProtection="0"/>
    <xf numFmtId="0" fontId="24" fillId="0" borderId="0"/>
    <xf numFmtId="0" fontId="24" fillId="0" borderId="0"/>
    <xf numFmtId="0" fontId="14" fillId="0" borderId="0"/>
    <xf numFmtId="0" fontId="24" fillId="0" borderId="0"/>
    <xf numFmtId="180"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3" fontId="126" fillId="61"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59" fillId="33" borderId="0" applyNumberFormat="0" applyBorder="0" applyAlignment="0" applyProtection="0"/>
    <xf numFmtId="183" fontId="126" fillId="2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178" fontId="19" fillId="0" borderId="0"/>
    <xf numFmtId="0" fontId="24" fillId="0" borderId="0"/>
    <xf numFmtId="0" fontId="19" fillId="0" borderId="0"/>
    <xf numFmtId="0" fontId="19" fillId="0" borderId="0"/>
    <xf numFmtId="0" fontId="19" fillId="0" borderId="0"/>
    <xf numFmtId="0" fontId="59" fillId="69"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42" fontId="19" fillId="0" borderId="0" applyFont="0" applyFill="0" applyBorder="0" applyAlignment="0" applyProtection="0"/>
    <xf numFmtId="42" fontId="1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24" fillId="0" borderId="0"/>
    <xf numFmtId="0" fontId="24" fillId="0" borderId="0"/>
    <xf numFmtId="0" fontId="72" fillId="0" borderId="0"/>
    <xf numFmtId="0" fontId="59" fillId="81" borderId="0" applyNumberFormat="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165"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59" fillId="69" borderId="0" applyNumberFormat="0" applyBorder="0" applyAlignment="0" applyProtection="0"/>
    <xf numFmtId="0" fontId="19" fillId="0" borderId="0"/>
    <xf numFmtId="0" fontId="19" fillId="0" borderId="0"/>
    <xf numFmtId="9" fontId="21"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23"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59" fillId="94" borderId="0" applyNumberFormat="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59" fillId="32" borderId="0" applyNumberFormat="0" applyBorder="0" applyAlignment="0" applyProtection="0"/>
    <xf numFmtId="0" fontId="59" fillId="61" borderId="0" applyNumberFormat="0" applyBorder="0" applyAlignment="0" applyProtection="0"/>
    <xf numFmtId="0" fontId="14" fillId="26" borderId="0" applyNumberFormat="0" applyBorder="0" applyAlignment="0" applyProtection="0"/>
    <xf numFmtId="0" fontId="59" fillId="74" borderId="0" applyNumberFormat="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59" fillId="33" borderId="0" applyNumberFormat="0" applyBorder="0" applyAlignment="0" applyProtection="0"/>
    <xf numFmtId="0" fontId="24" fillId="0" borderId="0"/>
    <xf numFmtId="0" fontId="24" fillId="0" borderId="0"/>
    <xf numFmtId="0" fontId="19" fillId="0" borderId="0"/>
    <xf numFmtId="247" fontId="5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59" fillId="61" borderId="0" applyNumberFormat="0" applyBorder="0" applyAlignment="0" applyProtection="0"/>
    <xf numFmtId="165" fontId="19" fillId="0" borderId="0" applyFont="0" applyFill="0" applyBorder="0" applyAlignment="0" applyProtection="0"/>
    <xf numFmtId="0" fontId="24" fillId="0" borderId="0"/>
    <xf numFmtId="165" fontId="59" fillId="0" borderId="0" applyFont="0" applyFill="0" applyBorder="0" applyAlignment="0" applyProtection="0"/>
    <xf numFmtId="43" fontId="59" fillId="0" borderId="0" applyFont="0" applyFill="0" applyBorder="0" applyAlignment="0" applyProtection="0"/>
    <xf numFmtId="0" fontId="59" fillId="33" borderId="0" applyNumberFormat="0" applyBorder="0" applyAlignment="0" applyProtection="0"/>
    <xf numFmtId="0" fontId="24" fillId="0" borderId="0"/>
    <xf numFmtId="0" fontId="59" fillId="33" borderId="0" applyNumberFormat="0" applyBorder="0" applyAlignment="0" applyProtection="0"/>
    <xf numFmtId="0" fontId="19" fillId="0" borderId="0"/>
    <xf numFmtId="0" fontId="19" fillId="0" borderId="0"/>
    <xf numFmtId="0" fontId="19" fillId="0" borderId="0"/>
    <xf numFmtId="0" fontId="123" fillId="69" borderId="0" applyNumberFormat="0" applyBorder="0" applyAlignment="0" applyProtection="0"/>
    <xf numFmtId="0" fontId="24" fillId="0" borderId="0"/>
    <xf numFmtId="0" fontId="19" fillId="0" borderId="0"/>
    <xf numFmtId="0" fontId="19" fillId="0" borderId="0"/>
    <xf numFmtId="0" fontId="24" fillId="0" borderId="0"/>
    <xf numFmtId="0" fontId="19" fillId="0" borderId="0"/>
    <xf numFmtId="0" fontId="19" fillId="0" borderId="0"/>
    <xf numFmtId="0" fontId="59" fillId="33" borderId="0" applyNumberFormat="0" applyBorder="0" applyAlignment="0" applyProtection="0"/>
    <xf numFmtId="0" fontId="63" fillId="27" borderId="0" applyNumberFormat="0" applyBorder="0" applyAlignment="0" applyProtection="0"/>
    <xf numFmtId="0" fontId="59" fillId="33" borderId="0" applyNumberFormat="0" applyBorder="0" applyAlignment="0" applyProtection="0"/>
    <xf numFmtId="0" fontId="63" fillId="27" borderId="0" applyNumberFormat="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33" borderId="0" applyNumberFormat="0" applyBorder="0" applyAlignment="0" applyProtection="0"/>
    <xf numFmtId="0" fontId="16" fillId="0" borderId="0" applyNumberFormat="0" applyFill="0" applyBorder="0" applyAlignment="0" applyProtection="0"/>
    <xf numFmtId="0" fontId="19" fillId="0" borderId="0"/>
    <xf numFmtId="165" fontId="59" fillId="0" borderId="0" applyFont="0" applyFill="0" applyBorder="0" applyAlignment="0" applyProtection="0"/>
    <xf numFmtId="0" fontId="19" fillId="0" borderId="0"/>
    <xf numFmtId="0" fontId="59" fillId="33" borderId="0" applyNumberFormat="0" applyBorder="0" applyAlignment="0" applyProtection="0"/>
    <xf numFmtId="183" fontId="63" fillId="88" borderId="0" applyNumberFormat="0" applyBorder="0" applyAlignment="0" applyProtection="0"/>
    <xf numFmtId="0" fontId="59" fillId="33" borderId="0" applyNumberFormat="0" applyBorder="0" applyAlignment="0" applyProtection="0"/>
    <xf numFmtId="0" fontId="63" fillId="88" borderId="0" applyNumberFormat="0" applyBorder="0" applyAlignment="0" applyProtection="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59" fillId="33" borderId="0" applyNumberFormat="0" applyBorder="0" applyAlignment="0" applyProtection="0"/>
    <xf numFmtId="183" fontId="63" fillId="88" borderId="0" applyNumberFormat="0" applyBorder="0" applyAlignment="0" applyProtection="0"/>
    <xf numFmtId="165" fontId="59" fillId="0" borderId="0" applyFont="0" applyFill="0" applyBorder="0" applyAlignment="0" applyProtection="0"/>
    <xf numFmtId="223" fontId="131"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26" fillId="25"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7" fillId="0" borderId="0"/>
    <xf numFmtId="0" fontId="16" fillId="0" borderId="0" applyNumberForma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42" fontId="1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165" fontId="1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212" fontId="120" fillId="0" borderId="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5" fontId="14" fillId="0" borderId="0" applyFont="0" applyFill="0" applyBorder="0" applyAlignment="0" applyProtection="0"/>
    <xf numFmtId="0" fontId="19" fillId="0" borderId="0"/>
    <xf numFmtId="0" fontId="24" fillId="0" borderId="0"/>
    <xf numFmtId="43" fontId="13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4" fillId="26" borderId="0" applyNumberFormat="0" applyBorder="0" applyAlignment="0" applyProtection="0"/>
    <xf numFmtId="0" fontId="24" fillId="0" borderId="0"/>
    <xf numFmtId="0" fontId="24" fillId="0" borderId="0"/>
    <xf numFmtId="0" fontId="24" fillId="0" borderId="0"/>
    <xf numFmtId="0" fontId="19" fillId="0" borderId="0"/>
    <xf numFmtId="165" fontId="19" fillId="0" borderId="0" applyFont="0" applyFill="0" applyBorder="0" applyAlignment="0" applyProtection="0"/>
    <xf numFmtId="212" fontId="120" fillId="0" borderId="0" applyFill="0" applyBorder="0" applyAlignment="0" applyProtection="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83" fontId="138" fillId="82" borderId="57" applyNumberFormat="0" applyAlignment="0" applyProtection="0"/>
    <xf numFmtId="183" fontId="138" fillId="82" borderId="57" applyNumberFormat="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183" fontId="138" fillId="82" borderId="57" applyNumberFormat="0" applyAlignment="0" applyProtection="0"/>
    <xf numFmtId="183" fontId="138" fillId="82" borderId="57" applyNumberFormat="0" applyAlignment="0" applyProtection="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60" fillId="0" borderId="0" applyNumberForma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178" fontId="214"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24" fillId="0" borderId="0"/>
    <xf numFmtId="0" fontId="24" fillId="0" borderId="0"/>
    <xf numFmtId="183" fontId="133" fillId="97" borderId="14">
      <alignment horizontal="right" vertical="center"/>
    </xf>
    <xf numFmtId="251" fontId="188" fillId="0" borderId="0">
      <alignment horizontal="right"/>
    </xf>
    <xf numFmtId="0" fontId="19" fillId="0" borderId="0"/>
    <xf numFmtId="0" fontId="19" fillId="0" borderId="0"/>
    <xf numFmtId="0" fontId="24" fillId="0" borderId="0"/>
    <xf numFmtId="0" fontId="133" fillId="97" borderId="14">
      <alignment horizontal="right" vertical="center"/>
    </xf>
    <xf numFmtId="0" fontId="19" fillId="0" borderId="0"/>
    <xf numFmtId="0" fontId="24" fillId="0" borderId="0"/>
    <xf numFmtId="0" fontId="24" fillId="0" borderId="0"/>
    <xf numFmtId="0" fontId="24" fillId="0" borderId="0"/>
    <xf numFmtId="178" fontId="133" fillId="97" borderId="14">
      <alignment horizontal="right" vertical="center"/>
    </xf>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8" fontId="14"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59" fillId="0" borderId="0" applyNumberFormat="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8" fontId="24" fillId="0" borderId="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4" fillId="0" borderId="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165" fontId="14"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42"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0" fontId="14" fillId="0" borderId="0"/>
    <xf numFmtId="0" fontId="24" fillId="0" borderId="0"/>
    <xf numFmtId="0" fontId="19" fillId="0" borderId="0"/>
    <xf numFmtId="42" fontId="19" fillId="0" borderId="0" applyFont="0" applyFill="0" applyBorder="0" applyAlignment="0" applyProtection="0"/>
    <xf numFmtId="0" fontId="19"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0" fontId="59" fillId="69" borderId="0" applyNumberFormat="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97"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14"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59" fillId="0" borderId="0" applyNumberFormat="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23" fillId="58" borderId="0" applyNumberFormat="0" applyBorder="0" applyAlignment="0" applyProtection="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43" fontId="14" fillId="0" borderId="0" applyFont="0" applyFill="0" applyBorder="0" applyAlignment="0" applyProtection="0"/>
    <xf numFmtId="0" fontId="24" fillId="0" borderId="0"/>
    <xf numFmtId="0" fontId="19" fillId="0" borderId="0"/>
    <xf numFmtId="0" fontId="59" fillId="103" borderId="0" applyNumberFormat="0" applyBorder="0" applyAlignment="0" applyProtection="0"/>
    <xf numFmtId="0" fontId="14" fillId="8" borderId="0" applyNumberFormat="0" applyBorder="0" applyAlignment="0" applyProtection="0"/>
    <xf numFmtId="43" fontId="14" fillId="0" borderId="0" applyFont="0" applyFill="0" applyBorder="0" applyAlignment="0" applyProtection="0"/>
    <xf numFmtId="0" fontId="59" fillId="58" borderId="0" applyNumberFormat="0" applyBorder="0" applyAlignment="0" applyProtection="0"/>
    <xf numFmtId="0" fontId="59" fillId="69"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59" fillId="69" borderId="0" applyNumberFormat="0" applyBorder="0" applyAlignment="0" applyProtection="0"/>
    <xf numFmtId="0" fontId="19" fillId="0" borderId="0"/>
    <xf numFmtId="0" fontId="24" fillId="0" borderId="0"/>
    <xf numFmtId="42" fontId="59" fillId="0" borderId="0" applyFont="0" applyFill="0" applyBorder="0" applyAlignment="0" applyProtection="0"/>
    <xf numFmtId="0" fontId="19" fillId="0" borderId="0"/>
    <xf numFmtId="0" fontId="19" fillId="0" borderId="0"/>
    <xf numFmtId="0" fontId="123" fillId="61" borderId="0" applyNumberFormat="0" applyBorder="0" applyAlignment="0" applyProtection="0"/>
    <xf numFmtId="0" fontId="24" fillId="0" borderId="0"/>
    <xf numFmtId="0" fontId="19" fillId="0" borderId="0"/>
    <xf numFmtId="0" fontId="59" fillId="69" borderId="0" applyNumberFormat="0" applyBorder="0" applyAlignment="0" applyProtection="0"/>
    <xf numFmtId="0" fontId="59" fillId="69" borderId="0" applyNumberFormat="0" applyBorder="0" applyAlignment="0" applyProtection="0"/>
    <xf numFmtId="0" fontId="19" fillId="0" borderId="0"/>
    <xf numFmtId="0" fontId="24" fillId="0" borderId="0"/>
    <xf numFmtId="0" fontId="19" fillId="0" borderId="0"/>
    <xf numFmtId="0" fontId="19" fillId="0" borderId="0"/>
    <xf numFmtId="0" fontId="59" fillId="69"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59" fillId="103" borderId="0" applyNumberFormat="0" applyBorder="0" applyAlignment="0" applyProtection="0"/>
    <xf numFmtId="0" fontId="14" fillId="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78" fillId="61" borderId="14">
      <alignment horizontal="left" vertical="center"/>
    </xf>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63"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19" fillId="0" borderId="0"/>
    <xf numFmtId="183" fontId="183" fillId="0" borderId="0" applyNumberFormat="0" applyFill="0" applyBorder="0" applyAlignment="0" applyProtection="0">
      <alignment vertical="top"/>
      <protection locked="0"/>
    </xf>
    <xf numFmtId="0" fontId="24" fillId="0" borderId="0"/>
    <xf numFmtId="0" fontId="63" fillId="25"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63" fillId="79" borderId="0" applyNumberFormat="0" applyBorder="0" applyAlignment="0" applyProtection="0"/>
    <xf numFmtId="0" fontId="24" fillId="0" borderId="0"/>
    <xf numFmtId="42" fontId="1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43" fontId="19" fillId="0" borderId="0" applyFont="0" applyFill="0" applyBorder="0" applyAlignment="0" applyProtection="0"/>
    <xf numFmtId="0" fontId="19"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66" fontId="14" fillId="0" borderId="0" applyFont="0" applyFill="0" applyBorder="0" applyAlignment="0" applyProtection="0"/>
    <xf numFmtId="0" fontId="24" fillId="0" borderId="0"/>
    <xf numFmtId="0" fontId="24" fillId="0" borderId="0"/>
    <xf numFmtId="0" fontId="24" fillId="0" borderId="0"/>
    <xf numFmtId="166"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4"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1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38" fillId="82" borderId="57" applyNumberFormat="0" applyAlignment="0" applyProtection="0"/>
    <xf numFmtId="0" fontId="19" fillId="0" borderId="0"/>
    <xf numFmtId="0" fontId="24" fillId="0" borderId="0"/>
    <xf numFmtId="0" fontId="19" fillId="0" borderId="0"/>
    <xf numFmtId="0" fontId="19"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4" fillId="0" borderId="0"/>
    <xf numFmtId="0" fontId="19" fillId="0" borderId="0"/>
    <xf numFmtId="42" fontId="59" fillId="0" borderId="0" applyFont="0" applyFill="0" applyBorder="0" applyAlignment="0" applyProtection="0"/>
    <xf numFmtId="0" fontId="19" fillId="0" borderId="0"/>
    <xf numFmtId="0" fontId="24" fillId="0" borderId="0"/>
    <xf numFmtId="0" fontId="19" fillId="0" borderId="0"/>
    <xf numFmtId="0" fontId="24" fillId="0" borderId="0"/>
    <xf numFmtId="0" fontId="24" fillId="0" borderId="0"/>
    <xf numFmtId="166"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166" fontId="14"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0" fontId="14"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165" fontId="75" fillId="0" borderId="0" applyFont="0" applyFill="0" applyBorder="0" applyAlignment="0" applyProtection="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4" fillId="0" borderId="0"/>
    <xf numFmtId="2" fontId="215" fillId="0" borderId="0">
      <protection locked="0"/>
    </xf>
    <xf numFmtId="0" fontId="24" fillId="0" borderId="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183" fontId="63" fillId="64"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183" fontId="63" fillId="54" borderId="0" applyNumberFormat="0" applyBorder="0" applyAlignment="0" applyProtection="0"/>
    <xf numFmtId="0" fontId="24" fillId="0" borderId="0"/>
    <xf numFmtId="0" fontId="24" fillId="0" borderId="0"/>
    <xf numFmtId="9" fontId="19" fillId="0" borderId="0" applyFont="0" applyFill="0" applyBorder="0" applyAlignment="0" applyProtection="0"/>
    <xf numFmtId="0" fontId="24" fillId="0" borderId="0"/>
    <xf numFmtId="0" fontId="19" fillId="0" borderId="0"/>
    <xf numFmtId="0" fontId="19" fillId="0" borderId="0"/>
    <xf numFmtId="183" fontId="126" fillId="108"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126" fillId="108"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83" fillId="0" borderId="0"/>
    <xf numFmtId="0" fontId="24" fillId="0" borderId="0"/>
    <xf numFmtId="0" fontId="24" fillId="0" borderId="0"/>
    <xf numFmtId="0" fontId="24" fillId="0" borderId="0"/>
    <xf numFmtId="0" fontId="24" fillId="0" borderId="0"/>
    <xf numFmtId="0" fontId="19" fillId="0" borderId="0"/>
    <xf numFmtId="0" fontId="19" fillId="0" borderId="0"/>
    <xf numFmtId="183" fontId="63" fillId="49" borderId="0" applyNumberFormat="0" applyBorder="0" applyAlignment="0" applyProtection="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19" fillId="0" borderId="0"/>
    <xf numFmtId="0" fontId="19" fillId="0" borderId="0"/>
    <xf numFmtId="183" fontId="126" fillId="81"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126" fillId="81" borderId="0" applyNumberFormat="0" applyBorder="0" applyAlignment="0" applyProtection="0"/>
    <xf numFmtId="0" fontId="19" fillId="0" borderId="0"/>
    <xf numFmtId="0" fontId="19" fillId="0" borderId="0"/>
    <xf numFmtId="0" fontId="19" fillId="0" borderId="0"/>
    <xf numFmtId="0" fontId="1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126" fillId="118" borderId="0" applyNumberFormat="0" applyBorder="0" applyAlignment="0" applyProtection="0"/>
    <xf numFmtId="0" fontId="24" fillId="0" borderId="0"/>
    <xf numFmtId="0" fontId="24" fillId="0" borderId="0"/>
    <xf numFmtId="165" fontId="59" fillId="0" borderId="0" applyFont="0" applyFill="0" applyBorder="0" applyAlignment="0" applyProtection="0"/>
    <xf numFmtId="0" fontId="126" fillId="118" borderId="0" applyNumberFormat="0" applyBorder="0" applyAlignment="0" applyProtection="0"/>
    <xf numFmtId="0" fontId="19" fillId="0" borderId="0"/>
    <xf numFmtId="0" fontId="19" fillId="0" borderId="0"/>
    <xf numFmtId="165"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249" fontId="74" fillId="0" borderId="0"/>
    <xf numFmtId="0" fontId="24" fillId="0" borderId="0"/>
    <xf numFmtId="0" fontId="24"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4" fillId="0" borderId="0"/>
    <xf numFmtId="0" fontId="24" fillId="0" borderId="0"/>
    <xf numFmtId="0" fontId="24" fillId="0" borderId="0"/>
    <xf numFmtId="0" fontId="24" fillId="0" borderId="0"/>
    <xf numFmtId="0" fontId="24" fillId="0" borderId="0"/>
    <xf numFmtId="0" fontId="24" fillId="0" borderId="0"/>
    <xf numFmtId="183" fontId="63" fillId="25"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183" fontId="126" fillId="120"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126" fillId="120" borderId="0" applyNumberFormat="0" applyBorder="0" applyAlignment="0" applyProtection="0"/>
    <xf numFmtId="0" fontId="19" fillId="0" borderId="0"/>
    <xf numFmtId="0" fontId="19" fillId="0" borderId="0"/>
    <xf numFmtId="0" fontId="19" fillId="0" borderId="0"/>
    <xf numFmtId="0" fontId="24" fillId="0" borderId="0"/>
    <xf numFmtId="0" fontId="24" fillId="0" borderId="0"/>
    <xf numFmtId="183" fontId="63" fillId="72" borderId="0" applyNumberFormat="0" applyBorder="0" applyAlignment="0" applyProtection="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26" fillId="25" borderId="0" applyNumberFormat="0" applyBorder="0" applyAlignment="0" applyProtection="0"/>
    <xf numFmtId="0" fontId="19" fillId="0" borderId="0"/>
    <xf numFmtId="0" fontId="19" fillId="0" borderId="0"/>
    <xf numFmtId="0" fontId="19" fillId="0" borderId="0"/>
    <xf numFmtId="0" fontId="19" fillId="0" borderId="0"/>
    <xf numFmtId="10" fontId="81" fillId="71" borderId="14" applyNumberFormat="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212" fontId="120" fillId="0" borderId="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165" fontId="19" fillId="0" borderId="0" applyFont="0" applyFill="0" applyBorder="0" applyAlignment="0" applyProtection="0"/>
    <xf numFmtId="0" fontId="24" fillId="0" borderId="0"/>
    <xf numFmtId="0" fontId="19" fillId="0" borderId="0"/>
    <xf numFmtId="0" fontId="19" fillId="0" borderId="0"/>
    <xf numFmtId="165" fontId="19" fillId="0" borderId="0" applyFont="0" applyFill="0" applyBorder="0" applyAlignment="0" applyProtection="0"/>
    <xf numFmtId="0" fontId="24" fillId="0" borderId="0"/>
    <xf numFmtId="0" fontId="19" fillId="0" borderId="0"/>
    <xf numFmtId="0" fontId="24" fillId="0" borderId="0"/>
    <xf numFmtId="0" fontId="24" fillId="0" borderId="0"/>
    <xf numFmtId="0" fontId="19" fillId="0" borderId="0"/>
    <xf numFmtId="0" fontId="19" fillId="0" borderId="0"/>
    <xf numFmtId="41" fontId="19" fillId="0" borderId="0" applyFont="0" applyFill="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165" fontId="19" fillId="0" borderId="0" applyFont="0" applyFill="0" applyBorder="0" applyAlignment="0" applyProtection="0"/>
    <xf numFmtId="0" fontId="19" fillId="0" borderId="0"/>
    <xf numFmtId="0" fontId="19"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165" fontId="1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194" fontId="14" fillId="0" borderId="0" applyFon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24" fillId="0" borderId="0"/>
    <xf numFmtId="43" fontId="19" fillId="0" borderId="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90" fillId="0" borderId="68" applyNumberFormat="0" applyFill="0" applyAlignment="0" applyProtection="0"/>
    <xf numFmtId="0" fontId="24" fillId="0" borderId="0"/>
    <xf numFmtId="0" fontId="24" fillId="0" borderId="0"/>
    <xf numFmtId="0" fontId="133" fillId="97" borderId="14">
      <alignment horizontal="right" vertical="center"/>
    </xf>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71" borderId="0" applyNumberFormat="0" applyBorder="0" applyAlignment="0" applyProtection="0"/>
    <xf numFmtId="0" fontId="19" fillId="0" borderId="0"/>
    <xf numFmtId="0" fontId="19" fillId="0" borderId="0"/>
    <xf numFmtId="0" fontId="24" fillId="0" borderId="0"/>
    <xf numFmtId="0" fontId="19" fillId="0" borderId="0"/>
    <xf numFmtId="0" fontId="24" fillId="0" borderId="0"/>
    <xf numFmtId="0" fontId="59" fillId="94" borderId="0" applyNumberFormat="0" applyBorder="0" applyAlignment="0" applyProtection="0"/>
    <xf numFmtId="180" fontId="133" fillId="97" borderId="14">
      <alignment horizontal="right" vertical="center" indent="1"/>
    </xf>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166" fontId="14" fillId="0" borderId="0" applyFon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168" fontId="24" fillId="0" borderId="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14"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168" fontId="24" fillId="0" borderId="0" applyFill="0" applyBorder="0" applyAlignment="0" applyProtection="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168" fontId="24" fillId="0" borderId="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168" fontId="24" fillId="0" borderId="0" applyFill="0" applyBorder="0" applyAlignment="0" applyProtection="0"/>
    <xf numFmtId="0" fontId="24"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0" fontId="14" fillId="7"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0" fontId="14" fillId="0" borderId="0"/>
    <xf numFmtId="0" fontId="19" fillId="0" borderId="0"/>
    <xf numFmtId="0" fontId="19"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63" fillId="73" borderId="0" applyNumberFormat="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165"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97"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59" fillId="0" borderId="0" applyNumberFormat="0" applyFont="0" applyFill="0" applyBorder="0" applyAlignment="0" applyProtection="0"/>
    <xf numFmtId="165" fontId="14" fillId="0" borderId="0" applyFont="0" applyFill="0" applyBorder="0" applyAlignment="0" applyProtection="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79" fillId="97" borderId="14">
      <alignment horizontal="left" vertical="center"/>
    </xf>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14" fontId="19" fillId="0" borderId="0" applyProtection="0">
      <alignment vertical="center"/>
    </xf>
    <xf numFmtId="0" fontId="19"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59" fillId="0" borderId="0" applyNumberFormat="0" applyFont="0" applyFill="0" applyBorder="0" applyAlignment="0" applyProtection="0"/>
    <xf numFmtId="165" fontId="14"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165" fontId="14" fillId="0" borderId="0" applyFont="0" applyFill="0" applyBorder="0" applyAlignment="0" applyProtection="0"/>
    <xf numFmtId="0" fontId="24" fillId="0" borderId="0"/>
    <xf numFmtId="0" fontId="19"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0" fontId="19"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0" fontId="59" fillId="0" borderId="0" applyNumberFormat="0" applyFont="0" applyFill="0" applyBorder="0" applyAlignment="0" applyProtection="0"/>
    <xf numFmtId="165" fontId="14"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43" fontId="83"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3" fontId="63" fillId="25" borderId="0" applyNumberFormat="0" applyBorder="0" applyAlignment="0" applyProtection="0"/>
    <xf numFmtId="42" fontId="59" fillId="0" borderId="0" applyFont="0" applyFill="0" applyBorder="0" applyAlignment="0" applyProtection="0"/>
    <xf numFmtId="165" fontId="14"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19" fillId="0" borderId="0"/>
    <xf numFmtId="0" fontId="126" fillId="61" borderId="0" applyNumberFormat="0" applyBorder="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24" fillId="0" borderId="0"/>
    <xf numFmtId="178" fontId="72"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167" fontId="72" fillId="0" borderId="0"/>
    <xf numFmtId="0" fontId="24" fillId="0" borderId="0"/>
    <xf numFmtId="0" fontId="24" fillId="0" borderId="0"/>
    <xf numFmtId="165"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43" fontId="59" fillId="0" borderId="0" applyFont="0" applyFill="0" applyBorder="0" applyAlignment="0" applyProtection="0"/>
    <xf numFmtId="0" fontId="14"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43" fontId="59" fillId="0" borderId="0" applyFont="0" applyFill="0" applyBorder="0" applyAlignment="0" applyProtection="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76" fillId="74" borderId="0"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63" fillId="27" borderId="0" applyNumberFormat="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0" fontId="24" fillId="0" borderId="0"/>
    <xf numFmtId="0" fontId="14"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178" fontId="133" fillId="97" borderId="14">
      <alignment horizontal="right" vertical="center"/>
    </xf>
    <xf numFmtId="0" fontId="19" fillId="0" borderId="0"/>
    <xf numFmtId="0" fontId="24" fillId="0" borderId="0"/>
    <xf numFmtId="0" fontId="19" fillId="0" borderId="0"/>
    <xf numFmtId="0" fontId="19" fillId="0" borderId="0"/>
    <xf numFmtId="0" fontId="24" fillId="0" borderId="0"/>
    <xf numFmtId="0" fontId="19" fillId="0" borderId="0"/>
    <xf numFmtId="246" fontId="125" fillId="0" borderId="0" applyFont="0" applyFill="0" applyBorder="0" applyAlignment="0" applyProtection="0"/>
    <xf numFmtId="0" fontId="24" fillId="0" borderId="0"/>
    <xf numFmtId="246" fontId="120" fillId="0" borderId="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4" fillId="0" borderId="0"/>
    <xf numFmtId="0" fontId="24" fillId="0" borderId="0"/>
    <xf numFmtId="0" fontId="16" fillId="0" borderId="0" applyNumberFormat="0" applyFill="0" applyBorder="0" applyAlignment="0" applyProtection="0"/>
    <xf numFmtId="0" fontId="14" fillId="0" borderId="0"/>
    <xf numFmtId="0" fontId="24" fillId="0" borderId="0"/>
    <xf numFmtId="0" fontId="19"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4" fillId="0" borderId="0"/>
    <xf numFmtId="0" fontId="19"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4" fillId="0" borderId="0"/>
    <xf numFmtId="0" fontId="24" fillId="0" borderId="0"/>
    <xf numFmtId="176" fontId="19" fillId="0" borderId="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16" fillId="0" borderId="0" applyNumberFormat="0" applyFill="0" applyBorder="0" applyAlignment="0" applyProtection="0"/>
    <xf numFmtId="0" fontId="14" fillId="0" borderId="0"/>
    <xf numFmtId="0" fontId="19" fillId="0" borderId="0"/>
    <xf numFmtId="176" fontId="19" fillId="0" borderId="0" applyFont="0" applyFill="0" applyBorder="0" applyAlignment="0" applyProtection="0"/>
    <xf numFmtId="0" fontId="16" fillId="0" borderId="0" applyNumberFormat="0" applyFill="0" applyBorder="0" applyAlignment="0" applyProtection="0"/>
    <xf numFmtId="0" fontId="19"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165"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4" fillId="0" borderId="0"/>
    <xf numFmtId="0" fontId="16" fillId="0" borderId="0" applyNumberFormat="0" applyFill="0" applyBorder="0" applyAlignment="0" applyProtection="0"/>
    <xf numFmtId="0" fontId="24" fillId="0" borderId="0"/>
    <xf numFmtId="0" fontId="24" fillId="0" borderId="0"/>
    <xf numFmtId="0" fontId="14" fillId="0" borderId="0"/>
    <xf numFmtId="0" fontId="24" fillId="0" borderId="0"/>
    <xf numFmtId="0" fontId="24" fillId="0" borderId="0"/>
    <xf numFmtId="165" fontId="19" fillId="0" borderId="0" applyFont="0" applyFill="0" applyBorder="0" applyAlignment="0" applyProtection="0"/>
    <xf numFmtId="0" fontId="1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4" fillId="0" borderId="0"/>
    <xf numFmtId="0" fontId="19" fillId="0" borderId="0"/>
    <xf numFmtId="0" fontId="19" fillId="0" borderId="0"/>
    <xf numFmtId="194" fontId="14"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14" fillId="0" borderId="0"/>
    <xf numFmtId="0" fontId="24" fillId="0" borderId="0"/>
    <xf numFmtId="0" fontId="24" fillId="0" borderId="0"/>
    <xf numFmtId="165" fontId="19" fillId="0" borderId="0" applyFont="0" applyFill="0" applyBorder="0" applyAlignment="0" applyProtection="0"/>
    <xf numFmtId="0" fontId="1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4" fillId="0" borderId="0"/>
    <xf numFmtId="0" fontId="19" fillId="0" borderId="0"/>
    <xf numFmtId="0" fontId="19" fillId="0" borderId="0"/>
    <xf numFmtId="165" fontId="1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4" fillId="0" borderId="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43" fontId="14"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165" fontId="72"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63" fillId="122" borderId="0" applyNumberFormat="0" applyBorder="0" applyAlignment="0" applyProtection="0"/>
    <xf numFmtId="165" fontId="59" fillId="0" borderId="0" applyFont="0" applyFill="0" applyBorder="0" applyAlignment="0" applyProtection="0"/>
    <xf numFmtId="0" fontId="63" fillId="90" borderId="0" applyNumberFormat="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63" fillId="58" borderId="0" applyNumberFormat="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63" fillId="90" borderId="0" applyNumberFormat="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165"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63" fillId="90" borderId="0" applyNumberFormat="0" applyBorder="0" applyAlignment="0" applyProtection="0"/>
    <xf numFmtId="0" fontId="63" fillId="25" borderId="0" applyNumberFormat="0" applyBorder="0" applyAlignment="0" applyProtection="0"/>
    <xf numFmtId="0" fontId="24" fillId="0" borderId="0"/>
    <xf numFmtId="0" fontId="16" fillId="0" borderId="0" applyNumberFormat="0" applyFill="0" applyBorder="0" applyAlignment="0" applyProtection="0"/>
    <xf numFmtId="0" fontId="63" fillId="25" borderId="0" applyNumberFormat="0" applyBorder="0" applyAlignment="0" applyProtection="0"/>
    <xf numFmtId="0" fontId="19" fillId="0" borderId="0"/>
    <xf numFmtId="0" fontId="16" fillId="0" borderId="0" applyNumberFormat="0" applyFill="0" applyBorder="0" applyAlignment="0" applyProtection="0"/>
    <xf numFmtId="0" fontId="24" fillId="0" borderId="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26" fillId="94" borderId="0" applyNumberFormat="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165" fontId="72"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9" fontId="19" fillId="0" borderId="0" applyFon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21" fontId="27" fillId="0" borderId="0" applyFont="0" applyFill="0" applyBorder="0" applyProtection="0">
      <alignment horizontal="left"/>
    </xf>
    <xf numFmtId="0" fontId="19" fillId="0" borderId="0"/>
    <xf numFmtId="0" fontId="19" fillId="0" borderId="0"/>
    <xf numFmtId="0" fontId="19" fillId="0" borderId="0"/>
    <xf numFmtId="0" fontId="19" fillId="0" borderId="0"/>
    <xf numFmtId="0" fontId="24" fillId="0" borderId="0"/>
    <xf numFmtId="195" fontId="120" fillId="0" borderId="0" applyFill="0" applyBorder="0" applyAlignment="0" applyProtection="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195" fontId="120" fillId="0" borderId="0" applyFill="0" applyBorder="0" applyAlignment="0" applyProtection="0"/>
    <xf numFmtId="0" fontId="24"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42" fontId="19" fillId="0" borderId="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165" fontId="72" fillId="0" borderId="0" applyFont="0" applyFill="0" applyBorder="0" applyAlignment="0" applyProtection="0"/>
    <xf numFmtId="0" fontId="24" fillId="0" borderId="0"/>
    <xf numFmtId="0" fontId="59" fillId="0" borderId="0"/>
    <xf numFmtId="0" fontId="14" fillId="0" borderId="0"/>
    <xf numFmtId="0" fontId="19" fillId="0" borderId="0"/>
    <xf numFmtId="43"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183" fontId="63" fillId="90" borderId="0" applyNumberFormat="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63" fillId="90" borderId="0" applyNumberFormat="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00" fillId="97" borderId="14">
      <alignment horizontal="left" vertical="center"/>
    </xf>
    <xf numFmtId="0" fontId="19" fillId="0" borderId="0"/>
    <xf numFmtId="0" fontId="63" fillId="122" borderId="0" applyNumberFormat="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83" fontId="63" fillId="90" borderId="0" applyNumberFormat="0" applyBorder="0" applyAlignment="0" applyProtection="0"/>
    <xf numFmtId="0" fontId="125" fillId="0" borderId="0"/>
    <xf numFmtId="0" fontId="24" fillId="0" borderId="0"/>
    <xf numFmtId="0" fontId="24" fillId="0" borderId="0"/>
    <xf numFmtId="0" fontId="14" fillId="0" borderId="0"/>
    <xf numFmtId="165" fontId="14"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183" fontId="126" fillId="94"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4" fillId="0" borderId="0"/>
    <xf numFmtId="0" fontId="19" fillId="0" borderId="0"/>
    <xf numFmtId="0" fontId="24" fillId="0" borderId="0"/>
    <xf numFmtId="0" fontId="14" fillId="0" borderId="0"/>
    <xf numFmtId="0" fontId="19" fillId="0" borderId="0"/>
    <xf numFmtId="0" fontId="24" fillId="0" borderId="0"/>
    <xf numFmtId="0" fontId="24" fillId="0" borderId="0"/>
    <xf numFmtId="0" fontId="14" fillId="0" borderId="0"/>
    <xf numFmtId="0" fontId="19" fillId="0" borderId="0"/>
    <xf numFmtId="0" fontId="24" fillId="0" borderId="0"/>
    <xf numFmtId="42"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26" fillId="94" borderId="0" applyNumberFormat="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43" fontId="14" fillId="0" borderId="0" applyFont="0" applyFill="0" applyBorder="0" applyAlignment="0" applyProtection="0"/>
    <xf numFmtId="0" fontId="24" fillId="0" borderId="0"/>
    <xf numFmtId="0" fontId="19" fillId="0" borderId="0"/>
    <xf numFmtId="183" fontId="201" fillId="97" borderId="87">
      <alignment vertical="center"/>
    </xf>
    <xf numFmtId="0" fontId="19" fillId="0" borderId="0"/>
    <xf numFmtId="0" fontId="24" fillId="0" borderId="0"/>
    <xf numFmtId="0" fontId="24" fillId="0" borderId="0"/>
    <xf numFmtId="0" fontId="201" fillId="97" borderId="87">
      <alignment vertical="center"/>
    </xf>
    <xf numFmtId="0" fontId="24" fillId="0" borderId="0"/>
    <xf numFmtId="165" fontId="59" fillId="0" borderId="0" applyFont="0" applyFill="0" applyBorder="0" applyAlignment="0" applyProtection="0"/>
    <xf numFmtId="0" fontId="24" fillId="0" borderId="0"/>
    <xf numFmtId="0" fontId="24" fillId="0" borderId="0"/>
    <xf numFmtId="0" fontId="14" fillId="0" borderId="0"/>
    <xf numFmtId="0" fontId="19" fillId="0" borderId="0"/>
    <xf numFmtId="0" fontId="19" fillId="0" borderId="0"/>
    <xf numFmtId="194"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4" fillId="0" borderId="0"/>
    <xf numFmtId="0" fontId="19" fillId="0" borderId="0"/>
    <xf numFmtId="0" fontId="19" fillId="0" borderId="0"/>
    <xf numFmtId="43" fontId="1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4" fillId="0" borderId="0"/>
    <xf numFmtId="0" fontId="19" fillId="0" borderId="0"/>
    <xf numFmtId="0" fontId="19" fillId="0" borderId="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194" fontId="14"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43" fontId="14"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4"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14" fillId="0" borderId="0"/>
    <xf numFmtId="0" fontId="24" fillId="0" borderId="0"/>
    <xf numFmtId="0" fontId="24" fillId="0" borderId="0"/>
    <xf numFmtId="0" fontId="19"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14" fillId="0" borderId="0"/>
    <xf numFmtId="0" fontId="24"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252" fontId="131"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4"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44" fontId="14"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14" fillId="0" borderId="0"/>
    <xf numFmtId="0" fontId="16" fillId="0" borderId="0" applyNumberForma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5" fontId="14" fillId="0" borderId="0" applyFont="0" applyFill="0" applyBorder="0" applyAlignment="0" applyProtection="0"/>
    <xf numFmtId="212" fontId="120" fillId="0" borderId="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212" fontId="120" fillId="0" borderId="0" applyFill="0" applyBorder="0" applyAlignment="0" applyProtection="0"/>
    <xf numFmtId="0" fontId="19" fillId="0" borderId="0"/>
    <xf numFmtId="0" fontId="19" fillId="0" borderId="0"/>
    <xf numFmtId="43" fontId="1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38" fillId="82" borderId="57" applyNumberFormat="0" applyAlignment="0" applyProtection="0"/>
    <xf numFmtId="183" fontId="138" fillId="82" borderId="57" applyNumberFormat="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165"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04" fillId="121" borderId="14">
      <alignment horizontal="left" vertical="center"/>
    </xf>
    <xf numFmtId="0" fontId="19" fillId="0" borderId="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25" fillId="0" borderId="0"/>
    <xf numFmtId="0" fontId="63" fillId="72" borderId="0" applyNumberFormat="0" applyBorder="0" applyAlignment="0" applyProtection="0"/>
    <xf numFmtId="0" fontId="19" fillId="0" borderId="0"/>
    <xf numFmtId="0" fontId="19" fillId="0" borderId="0"/>
    <xf numFmtId="0" fontId="19" fillId="0" borderId="0"/>
    <xf numFmtId="0" fontId="63" fillId="27" borderId="0" applyNumberFormat="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126" fillId="74"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43" fontId="14" fillId="0" borderId="0" applyFont="0" applyFill="0" applyBorder="0" applyAlignment="0" applyProtection="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43" fontId="14"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43" fontId="14"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24" fillId="0" borderId="0"/>
    <xf numFmtId="0" fontId="19" fillId="0" borderId="0"/>
    <xf numFmtId="0" fontId="24" fillId="0" borderId="0"/>
    <xf numFmtId="43" fontId="19" fillId="0" borderId="0" applyFont="0" applyFill="0" applyBorder="0" applyAlignment="0" applyProtection="0"/>
    <xf numFmtId="236" fontId="1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43" fontId="14"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183" fontId="24" fillId="0" borderId="0"/>
    <xf numFmtId="183" fontId="63" fillId="27" borderId="0" applyNumberFormat="0" applyBorder="0" applyAlignment="0" applyProtection="0"/>
    <xf numFmtId="0" fontId="19" fillId="0" borderId="0"/>
    <xf numFmtId="43" fontId="59"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19" fillId="0" borderId="0"/>
    <xf numFmtId="0" fontId="63" fillId="111"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4" fillId="0" borderId="0"/>
    <xf numFmtId="0" fontId="24" fillId="0" borderId="0"/>
    <xf numFmtId="0" fontId="24" fillId="0" borderId="0"/>
    <xf numFmtId="0" fontId="19" fillId="0" borderId="0"/>
    <xf numFmtId="0" fontId="19" fillId="0" borderId="0"/>
    <xf numFmtId="0" fontId="14" fillId="0" borderId="0"/>
    <xf numFmtId="0" fontId="24" fillId="0" borderId="0"/>
    <xf numFmtId="0" fontId="24" fillId="0" borderId="0"/>
    <xf numFmtId="0" fontId="24" fillId="0" borderId="0"/>
    <xf numFmtId="0" fontId="14" fillId="0" borderId="0"/>
    <xf numFmtId="0" fontId="24" fillId="0" borderId="0"/>
    <xf numFmtId="0" fontId="24" fillId="0" borderId="0"/>
    <xf numFmtId="0" fontId="14" fillId="0" borderId="0"/>
    <xf numFmtId="0" fontId="19" fillId="0" borderId="0"/>
    <xf numFmtId="0" fontId="19" fillId="0" borderId="0"/>
    <xf numFmtId="183" fontId="63" fillId="27" borderId="0" applyNumberFormat="0" applyBorder="0" applyAlignment="0" applyProtection="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4" fillId="0" borderId="0"/>
    <xf numFmtId="0" fontId="24" fillId="0" borderId="0"/>
    <xf numFmtId="0" fontId="24" fillId="0" borderId="0"/>
    <xf numFmtId="0" fontId="19" fillId="0" borderId="0"/>
    <xf numFmtId="0" fontId="19" fillId="0" borderId="0"/>
    <xf numFmtId="0" fontId="14"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14" fillId="0" borderId="0"/>
    <xf numFmtId="0" fontId="19" fillId="0" borderId="0"/>
    <xf numFmtId="0" fontId="19" fillId="0" borderId="0"/>
    <xf numFmtId="0" fontId="14" fillId="0" borderId="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14" fillId="0" borderId="0"/>
    <xf numFmtId="0" fontId="19" fillId="0" borderId="0"/>
    <xf numFmtId="0" fontId="14" fillId="0" borderId="0"/>
    <xf numFmtId="0" fontId="24" fillId="0" borderId="0"/>
    <xf numFmtId="0" fontId="24" fillId="0" borderId="0"/>
    <xf numFmtId="0" fontId="19" fillId="0" borderId="0"/>
    <xf numFmtId="0" fontId="24" fillId="0" borderId="0"/>
    <xf numFmtId="0" fontId="24" fillId="0" borderId="0"/>
    <xf numFmtId="0" fontId="19" fillId="0" borderId="0"/>
    <xf numFmtId="183" fontId="126" fillId="74" borderId="0" applyNumberFormat="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166" fontId="14" fillId="0" borderId="0" applyFont="0" applyFill="0" applyBorder="0" applyAlignment="0" applyProtection="0"/>
    <xf numFmtId="0" fontId="19" fillId="0" borderId="0"/>
    <xf numFmtId="0" fontId="19" fillId="0" borderId="0"/>
    <xf numFmtId="0" fontId="19" fillId="0" borderId="0"/>
    <xf numFmtId="166" fontId="14" fillId="0" borderId="0" applyFont="0" applyFill="0" applyBorder="0" applyAlignment="0" applyProtection="0"/>
    <xf numFmtId="0" fontId="126" fillId="74" borderId="0" applyNumberFormat="0" applyBorder="0" applyAlignment="0" applyProtection="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63" fillId="72" borderId="0" applyNumberFormat="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79" fillId="97" borderId="86">
      <alignment vertical="center"/>
    </xf>
    <xf numFmtId="0" fontId="19" fillId="0" borderId="0"/>
    <xf numFmtId="0" fontId="19" fillId="0" borderId="0"/>
    <xf numFmtId="0" fontId="24" fillId="0" borderId="0"/>
    <xf numFmtId="0" fontId="19" fillId="0" borderId="0"/>
    <xf numFmtId="0" fontId="24" fillId="0" borderId="0"/>
    <xf numFmtId="0" fontId="19" fillId="0" borderId="0"/>
    <xf numFmtId="0" fontId="14" fillId="0" borderId="0"/>
    <xf numFmtId="0" fontId="24" fillId="0" borderId="0"/>
    <xf numFmtId="0" fontId="14" fillId="0" borderId="0"/>
    <xf numFmtId="0" fontId="19" fillId="0" borderId="0"/>
    <xf numFmtId="0" fontId="24" fillId="0" borderId="0"/>
    <xf numFmtId="183" fontId="14" fillId="0" borderId="0"/>
    <xf numFmtId="0" fontId="19" fillId="0" borderId="0"/>
    <xf numFmtId="0" fontId="24" fillId="0" borderId="0"/>
    <xf numFmtId="0" fontId="19" fillId="0" borderId="0"/>
    <xf numFmtId="0" fontId="24" fillId="0" borderId="0"/>
    <xf numFmtId="0" fontId="14"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14" fillId="0" borderId="0"/>
    <xf numFmtId="0" fontId="19" fillId="0" borderId="0"/>
    <xf numFmtId="0" fontId="19" fillId="0" borderId="0"/>
    <xf numFmtId="0" fontId="24" fillId="0" borderId="0"/>
    <xf numFmtId="0" fontId="24" fillId="0" borderId="0"/>
    <xf numFmtId="0" fontId="24" fillId="0" borderId="0"/>
    <xf numFmtId="0" fontId="19" fillId="0" borderId="0"/>
    <xf numFmtId="42" fontId="5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0" fontId="173" fillId="97" borderId="65"/>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3" fillId="79" borderId="0" applyNumberFormat="0" applyBorder="0" applyAlignment="0" applyProtection="0"/>
    <xf numFmtId="0" fontId="19" fillId="0" borderId="0"/>
    <xf numFmtId="0" fontId="19" fillId="0" borderId="0"/>
    <xf numFmtId="0" fontId="63" fillId="110" borderId="0" applyNumberFormat="0" applyBorder="0" applyAlignment="0" applyProtection="0"/>
    <xf numFmtId="0" fontId="63" fillId="23" borderId="0" applyNumberFormat="0" applyBorder="0" applyAlignment="0" applyProtection="0"/>
    <xf numFmtId="0" fontId="63" fillId="81" borderId="0" applyNumberFormat="0" applyBorder="0" applyAlignment="0" applyProtection="0"/>
    <xf numFmtId="0" fontId="19" fillId="0" borderId="0"/>
    <xf numFmtId="0" fontId="19" fillId="0" borderId="0"/>
    <xf numFmtId="0" fontId="63" fillId="23" borderId="0" applyNumberFormat="0" applyBorder="0" applyAlignment="0" applyProtection="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0" fontId="19" fillId="0" borderId="0"/>
    <xf numFmtId="0" fontId="63" fillId="23" borderId="0" applyNumberFormat="0" applyBorder="0" applyAlignment="0" applyProtection="0"/>
    <xf numFmtId="0" fontId="63" fillId="94" borderId="0" applyNumberFormat="0" applyBorder="0" applyAlignment="0" applyProtection="0"/>
    <xf numFmtId="0" fontId="63" fillId="94" borderId="0" applyNumberFormat="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186" fontId="14" fillId="0" borderId="0" applyFont="0" applyFill="0" applyBorder="0" applyAlignment="0" applyProtection="0"/>
    <xf numFmtId="0" fontId="19" fillId="0" borderId="0"/>
    <xf numFmtId="194" fontId="14" fillId="0" borderId="0" applyFont="0" applyFill="0" applyBorder="0" applyAlignment="0" applyProtection="0"/>
    <xf numFmtId="0" fontId="19" fillId="0" borderId="0"/>
    <xf numFmtId="166" fontId="14" fillId="0" borderId="0" applyFont="0" applyFill="0" applyBorder="0" applyAlignment="0" applyProtection="0"/>
    <xf numFmtId="0" fontId="126" fillId="82" borderId="0" applyNumberFormat="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24" fillId="0" borderId="0"/>
    <xf numFmtId="0" fontId="19"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19" fillId="0" borderId="0"/>
    <xf numFmtId="0" fontId="24" fillId="0" borderId="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165" fontId="14"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183" fontId="63" fillId="23" borderId="0" applyNumberFormat="0" applyBorder="0" applyAlignment="0" applyProtection="0"/>
    <xf numFmtId="0" fontId="24" fillId="0" borderId="0"/>
    <xf numFmtId="0" fontId="24" fillId="0" borderId="0"/>
    <xf numFmtId="0" fontId="63" fillId="23" borderId="0" applyNumberFormat="0" applyBorder="0" applyAlignment="0" applyProtection="0"/>
    <xf numFmtId="42" fontId="19" fillId="0" borderId="0" applyFont="0" applyFill="0" applyBorder="0" applyAlignment="0" applyProtection="0"/>
    <xf numFmtId="0" fontId="24" fillId="0" borderId="0"/>
    <xf numFmtId="0" fontId="19" fillId="0" borderId="0"/>
    <xf numFmtId="0" fontId="24" fillId="0" borderId="0"/>
    <xf numFmtId="42" fontId="59" fillId="0" borderId="0" applyFont="0" applyFill="0" applyBorder="0" applyAlignment="0" applyProtection="0"/>
    <xf numFmtId="0" fontId="19" fillId="0" borderId="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63" fillId="110" borderId="0" applyNumberFormat="0" applyBorder="0" applyAlignment="0" applyProtection="0"/>
    <xf numFmtId="42" fontId="59" fillId="0" borderId="0" applyFont="0" applyFill="0" applyBorder="0" applyAlignment="0" applyProtection="0"/>
    <xf numFmtId="0" fontId="19" fillId="0" borderId="0"/>
    <xf numFmtId="178" fontId="179" fillId="97" borderId="14">
      <alignment horizontal="left" vertical="center"/>
    </xf>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183" fontId="63" fillId="23" borderId="0" applyNumberFormat="0" applyBorder="0" applyAlignment="0" applyProtection="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94" fillId="0" borderId="72" applyNumberFormat="0" applyFill="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183" fontId="126" fillId="82"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43" fontId="14"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26" fillId="82" borderId="0" applyNumberFormat="0" applyBorder="0" applyAlignment="0" applyProtection="0"/>
    <xf numFmtId="0" fontId="19" fillId="0" borderId="0"/>
    <xf numFmtId="0" fontId="24" fillId="0" borderId="0"/>
    <xf numFmtId="0" fontId="19" fillId="0" borderId="0"/>
    <xf numFmtId="0" fontId="19" fillId="0" borderId="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63" fillId="124" borderId="0" applyNumberFormat="0" applyBorder="0" applyAlignment="0" applyProtection="0"/>
    <xf numFmtId="0" fontId="19"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42" fontId="59" fillId="0" borderId="0" applyFont="0" applyFill="0" applyBorder="0" applyAlignment="0" applyProtection="0"/>
    <xf numFmtId="42" fontId="14"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43" fontId="1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19" fillId="0" borderId="0"/>
    <xf numFmtId="0" fontId="19" fillId="0" borderId="0"/>
    <xf numFmtId="0" fontId="19" fillId="0" borderId="0"/>
    <xf numFmtId="0" fontId="14" fillId="0" borderId="0"/>
    <xf numFmtId="0" fontId="24" fillId="0" borderId="0"/>
    <xf numFmtId="0" fontId="19" fillId="0" borderId="0"/>
    <xf numFmtId="0" fontId="19" fillId="0" borderId="0"/>
    <xf numFmtId="0" fontId="24" fillId="0" borderId="0"/>
    <xf numFmtId="0" fontId="19" fillId="0" borderId="0"/>
    <xf numFmtId="255" fontId="1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24" fillId="0" borderId="0"/>
    <xf numFmtId="183" fontId="179" fillId="97" borderId="14">
      <alignment horizontal="left" vertical="center"/>
    </xf>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179" fillId="97" borderId="14">
      <alignment horizontal="left" vertical="center"/>
    </xf>
    <xf numFmtId="0" fontId="16" fillId="0" borderId="0" applyNumberFormat="0" applyFill="0" applyBorder="0" applyAlignment="0" applyProtection="0"/>
    <xf numFmtId="0" fontId="19" fillId="0" borderId="0"/>
    <xf numFmtId="0" fontId="19" fillId="0" borderId="0"/>
    <xf numFmtId="165" fontId="14" fillId="0" borderId="0" applyFon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42" fontId="59" fillId="0" borderId="0" applyFont="0" applyFill="0" applyBorder="0" applyAlignment="0" applyProtection="0"/>
    <xf numFmtId="0" fontId="63" fillId="115" borderId="0" applyNumberFormat="0" applyBorder="0" applyAlignment="0" applyProtection="0"/>
    <xf numFmtId="0" fontId="63" fillId="73" borderId="0" applyNumberFormat="0" applyBorder="0" applyAlignment="0" applyProtection="0"/>
    <xf numFmtId="0" fontId="19" fillId="0" borderId="0"/>
    <xf numFmtId="0" fontId="19" fillId="0" borderId="0"/>
    <xf numFmtId="0" fontId="19" fillId="0" borderId="0"/>
    <xf numFmtId="0" fontId="125" fillId="0" borderId="0"/>
    <xf numFmtId="0" fontId="63" fillId="74" borderId="0" applyNumberFormat="0" applyBorder="0" applyAlignment="0" applyProtection="0"/>
    <xf numFmtId="0" fontId="19" fillId="0" borderId="0"/>
    <xf numFmtId="0" fontId="63" fillId="61" borderId="0" applyNumberFormat="0" applyBorder="0" applyAlignment="0" applyProtection="0"/>
    <xf numFmtId="0" fontId="63" fillId="6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165" fontId="14"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183" fontId="63" fillId="73" borderId="0" applyNumberFormat="0" applyBorder="0" applyAlignment="0" applyProtection="0"/>
    <xf numFmtId="0" fontId="24" fillId="0" borderId="0"/>
    <xf numFmtId="0" fontId="63" fillId="73" borderId="0" applyNumberFormat="0" applyBorder="0" applyAlignment="0" applyProtection="0"/>
    <xf numFmtId="0" fontId="24" fillId="0" borderId="0"/>
    <xf numFmtId="0" fontId="24" fillId="0" borderId="0"/>
    <xf numFmtId="0" fontId="19" fillId="0" borderId="0"/>
    <xf numFmtId="0" fontId="19" fillId="0" borderId="0"/>
    <xf numFmtId="0" fontId="63" fillId="115" borderId="0" applyNumberFormat="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165" fontId="19" fillId="0" borderId="0" applyFon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3" fontId="122" fillId="97" borderId="14">
      <alignment horizontal="right" vertical="center" indent="1"/>
    </xf>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05" fillId="0" borderId="90" applyNumberFormat="0" applyFill="0" applyAlignment="0" applyProtection="0"/>
    <xf numFmtId="0" fontId="24" fillId="0" borderId="0"/>
    <xf numFmtId="0" fontId="24" fillId="0" borderId="0"/>
    <xf numFmtId="0" fontId="60" fillId="0" borderId="0">
      <alignment vertical="top"/>
    </xf>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63" fillId="73" borderId="0" applyNumberFormat="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191" fontId="122" fillId="97" borderId="14">
      <alignment horizontal="right" vertical="center" indent="1"/>
    </xf>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183" fontId="126" fillId="99" borderId="0" applyNumberFormat="0" applyBorder="0" applyAlignment="0" applyProtection="0"/>
    <xf numFmtId="0" fontId="24" fillId="0" borderId="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43" fontId="131"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2" fontId="24" fillId="0" borderId="0" applyFill="0" applyBorder="0" applyAlignment="0" applyProtection="0"/>
    <xf numFmtId="0" fontId="19" fillId="0" borderId="0"/>
    <xf numFmtId="0" fontId="24" fillId="0" borderId="0"/>
    <xf numFmtId="0" fontId="19" fillId="0" borderId="0"/>
    <xf numFmtId="0" fontId="19" fillId="0" borderId="0"/>
    <xf numFmtId="0" fontId="19" fillId="0" borderId="0"/>
    <xf numFmtId="0" fontId="24" fillId="0" borderId="0"/>
    <xf numFmtId="0" fontId="83"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178" fontId="5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4" fillId="0" borderId="0"/>
    <xf numFmtId="43" fontId="14"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126" fillId="99" borderId="0" applyNumberFormat="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183" fontId="83"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4" fillId="0" borderId="0"/>
    <xf numFmtId="0" fontId="24" fillId="0" borderId="0"/>
    <xf numFmtId="0" fontId="24" fillId="0" borderId="0"/>
    <xf numFmtId="0" fontId="19" fillId="0" borderId="0"/>
    <xf numFmtId="0" fontId="24" fillId="0" borderId="0"/>
    <xf numFmtId="0" fontId="19"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1" fontId="19" fillId="0" borderId="0" applyFont="0" applyFill="0" applyBorder="0" applyAlignment="0" applyProtection="0"/>
    <xf numFmtId="165" fontId="72" fillId="0" borderId="0" applyFont="0" applyFill="0" applyBorder="0" applyAlignment="0" applyProtection="0"/>
    <xf numFmtId="0" fontId="19" fillId="0" borderId="0"/>
    <xf numFmtId="0" fontId="19" fillId="0" borderId="0"/>
    <xf numFmtId="0" fontId="63" fillId="79" borderId="0" applyNumberFormat="0" applyBorder="0" applyAlignment="0" applyProtection="0"/>
    <xf numFmtId="43" fontId="19" fillId="0" borderId="0" applyFont="0" applyFill="0" applyBorder="0" applyAlignment="0" applyProtection="0"/>
    <xf numFmtId="43" fontId="14" fillId="0" borderId="0" applyFont="0" applyFill="0" applyBorder="0" applyAlignment="0" applyProtection="0"/>
    <xf numFmtId="42" fontId="59" fillId="0" borderId="0" applyFont="0" applyFill="0" applyBorder="0" applyAlignment="0" applyProtection="0"/>
    <xf numFmtId="0" fontId="63" fillId="58" borderId="0" applyNumberFormat="0" applyBorder="0" applyAlignment="0" applyProtection="0"/>
    <xf numFmtId="0" fontId="19" fillId="0" borderId="0"/>
    <xf numFmtId="0" fontId="19" fillId="0" borderId="0"/>
    <xf numFmtId="0" fontId="24" fillId="0" borderId="0"/>
    <xf numFmtId="0" fontId="19" fillId="0" borderId="0"/>
    <xf numFmtId="0" fontId="19" fillId="0" borderId="0"/>
    <xf numFmtId="0" fontId="63" fillId="25" borderId="0" applyNumberFormat="0" applyBorder="0" applyAlignment="0" applyProtection="0"/>
    <xf numFmtId="0" fontId="19" fillId="0" borderId="0"/>
    <xf numFmtId="0" fontId="19" fillId="0" borderId="0"/>
    <xf numFmtId="0" fontId="19" fillId="0" borderId="0"/>
    <xf numFmtId="0" fontId="126" fillId="61" borderId="0" applyNumberFormat="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4" fillId="0" borderId="0"/>
    <xf numFmtId="42" fontId="59" fillId="0" borderId="0" applyFont="0" applyFill="0" applyBorder="0" applyAlignment="0" applyProtection="0"/>
    <xf numFmtId="201" fontId="19" fillId="0" borderId="0">
      <protection locked="0"/>
    </xf>
    <xf numFmtId="43" fontId="19" fillId="0" borderId="0" applyFont="0" applyFill="0" applyBorder="0" applyAlignment="0" applyProtection="0"/>
    <xf numFmtId="0" fontId="19" fillId="0" borderId="0"/>
    <xf numFmtId="0" fontId="24" fillId="0" borderId="0"/>
    <xf numFmtId="0" fontId="24" fillId="0" borderId="0"/>
    <xf numFmtId="201" fontId="19" fillId="0" borderId="0">
      <protection locked="0"/>
    </xf>
    <xf numFmtId="0" fontId="19" fillId="0" borderId="0"/>
    <xf numFmtId="0" fontId="19" fillId="0" borderId="0"/>
    <xf numFmtId="43" fontId="1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00" fillId="116" borderId="57" applyNumberFormat="0" applyAlignment="0" applyProtection="0"/>
    <xf numFmtId="0" fontId="19" fillId="0" borderId="0"/>
    <xf numFmtId="0" fontId="19" fillId="0" borderId="0"/>
    <xf numFmtId="0" fontId="19" fillId="0" borderId="0"/>
    <xf numFmtId="0" fontId="63" fillId="25" borderId="0" applyNumberFormat="0" applyBorder="0" applyAlignment="0" applyProtection="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6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44" fontId="14" fillId="0" borderId="0" applyFont="0" applyFill="0" applyBorder="0" applyAlignment="0" applyProtection="0"/>
    <xf numFmtId="0" fontId="19" fillId="0" borderId="0"/>
    <xf numFmtId="44" fontId="14" fillId="0" borderId="0" applyFont="0" applyFill="0" applyBorder="0" applyAlignment="0" applyProtection="0"/>
    <xf numFmtId="0" fontId="19" fillId="0" borderId="0"/>
    <xf numFmtId="44" fontId="14" fillId="0" borderId="0" applyFont="0" applyFill="0" applyBorder="0" applyAlignment="0" applyProtection="0"/>
    <xf numFmtId="0" fontId="24" fillId="0" borderId="0"/>
    <xf numFmtId="0" fontId="14" fillId="0" borderId="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19" fillId="0" borderId="0"/>
    <xf numFmtId="44" fontId="14" fillId="0" borderId="0" applyFont="0" applyFill="0" applyBorder="0" applyAlignment="0" applyProtection="0"/>
    <xf numFmtId="0" fontId="19" fillId="0" borderId="0"/>
    <xf numFmtId="44" fontId="14" fillId="0" borderId="0" applyFont="0" applyFill="0" applyBorder="0" applyAlignment="0" applyProtection="0"/>
    <xf numFmtId="0" fontId="19" fillId="0" borderId="0"/>
    <xf numFmtId="44" fontId="14"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0" fontId="24" fillId="0" borderId="0"/>
    <xf numFmtId="42"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42" fontId="59" fillId="0" borderId="0" applyFont="0" applyFill="0" applyBorder="0" applyAlignment="0" applyProtection="0"/>
    <xf numFmtId="0" fontId="24" fillId="0" borderId="0"/>
    <xf numFmtId="0" fontId="19" fillId="0" borderId="0"/>
    <xf numFmtId="42" fontId="59" fillId="0" borderId="0" applyFont="0" applyFill="0" applyBorder="0" applyAlignment="0" applyProtection="0"/>
    <xf numFmtId="0" fontId="24" fillId="0" borderId="0"/>
    <xf numFmtId="0" fontId="19" fillId="0" borderId="0"/>
    <xf numFmtId="0" fontId="19" fillId="0" borderId="0"/>
    <xf numFmtId="0" fontId="59" fillId="0" borderId="0" applyNumberFormat="0" applyFont="0" applyFill="0" applyBorder="0" applyAlignment="0" applyProtection="0"/>
    <xf numFmtId="0" fontId="24" fillId="0" borderId="0"/>
    <xf numFmtId="43" fontId="131"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42"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4" fillId="0" borderId="0"/>
    <xf numFmtId="43" fontId="19" fillId="0" borderId="0" applyFon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42" fontId="59" fillId="0" borderId="0" applyFont="0" applyFill="0" applyBorder="0" applyAlignment="0" applyProtection="0"/>
    <xf numFmtId="43" fontId="19" fillId="0" borderId="0" applyFont="0" applyFill="0" applyBorder="0" applyAlignment="0" applyProtection="0"/>
    <xf numFmtId="0" fontId="24" fillId="0" borderId="0"/>
    <xf numFmtId="0" fontId="19" fillId="0" borderId="0"/>
    <xf numFmtId="42" fontId="1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43" fontId="19" fillId="0" borderId="0" applyFont="0" applyFill="0" applyBorder="0" applyAlignment="0" applyProtection="0"/>
    <xf numFmtId="43" fontId="221" fillId="0" borderId="0" applyFont="0" applyFill="0" applyBorder="0" applyAlignment="0" applyProtection="0"/>
    <xf numFmtId="0" fontId="19" fillId="0" borderId="0"/>
    <xf numFmtId="43" fontId="19" fillId="0" borderId="0" applyFont="0" applyFill="0" applyBorder="0" applyAlignment="0" applyProtection="0"/>
    <xf numFmtId="43" fontId="14" fillId="0" borderId="0" applyFont="0" applyFill="0" applyBorder="0" applyAlignment="0" applyProtection="0"/>
    <xf numFmtId="0" fontId="19" fillId="0" borderId="0"/>
    <xf numFmtId="43" fontId="19" fillId="0" borderId="0" applyFont="0" applyFill="0" applyBorder="0" applyAlignment="0" applyProtection="0"/>
    <xf numFmtId="43" fontId="83"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42" fontId="19" fillId="0" borderId="0" applyFont="0" applyFill="0" applyBorder="0" applyAlignment="0" applyProtection="0"/>
    <xf numFmtId="0" fontId="24" fillId="0" borderId="0"/>
    <xf numFmtId="165" fontId="59" fillId="0" borderId="0" applyFont="0" applyFill="0" applyBorder="0" applyAlignment="0" applyProtection="0"/>
    <xf numFmtId="0" fontId="14" fillId="0" borderId="0"/>
    <xf numFmtId="0" fontId="19" fillId="0" borderId="0"/>
    <xf numFmtId="168" fontId="14" fillId="0" borderId="0" applyFont="0" applyFill="0" applyBorder="0" applyAlignment="0" applyProtection="0"/>
    <xf numFmtId="0" fontId="63" fillId="124" borderId="0" applyNumberFormat="0" applyBorder="0" applyAlignment="0" applyProtection="0"/>
    <xf numFmtId="0" fontId="63" fillId="88" borderId="0" applyNumberFormat="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19" fillId="0" borderId="0"/>
    <xf numFmtId="0" fontId="19" fillId="0" borderId="0"/>
    <xf numFmtId="0" fontId="19" fillId="0" borderId="0"/>
    <xf numFmtId="183" fontId="67" fillId="0" borderId="0" applyNumberFormat="0" applyFill="0" applyBorder="0" applyAlignment="0" applyProtection="0"/>
    <xf numFmtId="0" fontId="19" fillId="0" borderId="0"/>
    <xf numFmtId="0" fontId="19" fillId="0" borderId="0"/>
    <xf numFmtId="0" fontId="144" fillId="0" borderId="0"/>
    <xf numFmtId="183" fontId="190" fillId="0" borderId="82" applyNumberFormat="0" applyFill="0" applyAlignment="0" applyProtection="0"/>
    <xf numFmtId="0" fontId="19" fillId="0" borderId="0"/>
    <xf numFmtId="0" fontId="24" fillId="0" borderId="0"/>
    <xf numFmtId="0" fontId="16" fillId="0" borderId="0" applyNumberFormat="0" applyFill="0" applyBorder="0" applyAlignment="0" applyProtection="0"/>
    <xf numFmtId="0" fontId="126" fillId="25" borderId="0" applyNumberFormat="0" applyBorder="0" applyAlignment="0" applyProtection="0"/>
    <xf numFmtId="183" fontId="8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183" fontId="190" fillId="0" borderId="0" applyNumberFormat="0" applyFill="0" applyBorder="0" applyAlignment="0" applyProtection="0"/>
    <xf numFmtId="0" fontId="19" fillId="0" borderId="0"/>
    <xf numFmtId="0" fontId="190" fillId="0" borderId="0" applyNumberFormat="0" applyFill="0" applyBorder="0" applyAlignment="0" applyProtection="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4" fillId="0" borderId="0"/>
    <xf numFmtId="0" fontId="19" fillId="0" borderId="0"/>
    <xf numFmtId="0" fontId="14" fillId="0" borderId="0"/>
    <xf numFmtId="0" fontId="19" fillId="0" borderId="0"/>
    <xf numFmtId="0" fontId="19" fillId="0" borderId="0"/>
    <xf numFmtId="0" fontId="24" fillId="0" borderId="0"/>
    <xf numFmtId="183" fontId="14" fillId="0" borderId="0"/>
    <xf numFmtId="0" fontId="19" fillId="0" borderId="0"/>
    <xf numFmtId="0" fontId="14" fillId="0" borderId="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212" fontId="120" fillId="0" borderId="0" applyFill="0" applyBorder="0" applyAlignment="0" applyProtection="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212" fontId="120" fillId="0" borderId="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0" fontId="81" fillId="71" borderId="14" applyNumberFormat="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194"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183" fontId="129" fillId="0" borderId="0">
      <protection locked="0"/>
    </xf>
    <xf numFmtId="0" fontId="19" fillId="0" borderId="0"/>
    <xf numFmtId="0" fontId="19" fillId="0" borderId="0"/>
    <xf numFmtId="42"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183" fontId="129" fillId="0" borderId="0">
      <protection locked="0"/>
    </xf>
    <xf numFmtId="0" fontId="19" fillId="0" borderId="0"/>
    <xf numFmtId="0" fontId="19" fillId="0" borderId="0"/>
    <xf numFmtId="0" fontId="19" fillId="0" borderId="0"/>
    <xf numFmtId="0" fontId="24" fillId="0" borderId="0"/>
    <xf numFmtId="0" fontId="19" fillId="0" borderId="0"/>
    <xf numFmtId="0" fontId="24" fillId="0" borderId="0"/>
    <xf numFmtId="42" fontId="59" fillId="0" borderId="0" applyFont="0" applyFill="0" applyBorder="0" applyAlignment="0" applyProtection="0"/>
    <xf numFmtId="0" fontId="24" fillId="0" borderId="0"/>
    <xf numFmtId="0" fontId="24" fillId="0" borderId="0"/>
    <xf numFmtId="178"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180" fontId="161" fillId="0" borderId="0" applyProtection="0"/>
    <xf numFmtId="0" fontId="24" fillId="0" borderId="0"/>
    <xf numFmtId="183" fontId="64" fillId="0" borderId="0" applyNumberForma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0" fontId="191" fillId="0" borderId="0" applyProtection="0"/>
    <xf numFmtId="0" fontId="24" fillId="0" borderId="0"/>
    <xf numFmtId="0" fontId="24"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183" fontId="6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165" fontId="5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4"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24" fillId="0" borderId="0"/>
    <xf numFmtId="0" fontId="19" fillId="0" borderId="0"/>
    <xf numFmtId="43" fontId="83"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1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4"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14"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42" fontId="19" fillId="0" borderId="0" applyFont="0" applyFill="0" applyBorder="0" applyAlignment="0" applyProtection="0"/>
    <xf numFmtId="235" fontId="129" fillId="0" borderId="0">
      <protection locked="0"/>
    </xf>
    <xf numFmtId="0" fontId="24" fillId="0" borderId="0"/>
    <xf numFmtId="0" fontId="19" fillId="0" borderId="0"/>
    <xf numFmtId="0" fontId="19" fillId="0" borderId="0"/>
    <xf numFmtId="0" fontId="24" fillId="0" borderId="0"/>
    <xf numFmtId="234" fontId="164" fillId="0" borderId="0">
      <protection locked="0"/>
    </xf>
    <xf numFmtId="0" fontId="19" fillId="0" borderId="0"/>
    <xf numFmtId="0" fontId="24" fillId="0" borderId="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43" fontId="131" fillId="0" borderId="0" applyFont="0" applyFill="0" applyBorder="0" applyAlignment="0" applyProtection="0"/>
    <xf numFmtId="0" fontId="24" fillId="0" borderId="0"/>
    <xf numFmtId="43" fontId="131"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42" fontId="19" fillId="0" borderId="0" applyFont="0" applyFill="0" applyBorder="0" applyAlignment="0" applyProtection="0"/>
    <xf numFmtId="0" fontId="19" fillId="0" borderId="0"/>
    <xf numFmtId="0" fontId="19" fillId="0" borderId="0"/>
    <xf numFmtId="0" fontId="75" fillId="0" borderId="0"/>
    <xf numFmtId="0" fontId="19" fillId="0" borderId="0"/>
    <xf numFmtId="0" fontId="24" fillId="0" borderId="0"/>
    <xf numFmtId="0" fontId="24" fillId="0" borderId="0"/>
    <xf numFmtId="43" fontId="14"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63" fillId="73" borderId="0" applyNumberFormat="0" applyBorder="0" applyAlignment="0" applyProtection="0"/>
    <xf numFmtId="0" fontId="19" fillId="0" borderId="0"/>
    <xf numFmtId="0" fontId="19" fillId="0" borderId="0"/>
    <xf numFmtId="0" fontId="19" fillId="0" borderId="0"/>
    <xf numFmtId="0" fontId="63" fillId="50" borderId="0" applyNumberFormat="0" applyBorder="0" applyAlignment="0" applyProtection="0"/>
    <xf numFmtId="0" fontId="63" fillId="106" borderId="0" applyNumberFormat="0" applyBorder="0" applyAlignment="0" applyProtection="0"/>
    <xf numFmtId="0" fontId="19" fillId="0" borderId="0"/>
    <xf numFmtId="0" fontId="19" fillId="0" borderId="0"/>
    <xf numFmtId="0" fontId="19" fillId="0" borderId="0"/>
    <xf numFmtId="0" fontId="63" fillId="64"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19" fillId="0" borderId="0"/>
    <xf numFmtId="0" fontId="126" fillId="23"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3" fillId="97" borderId="14">
      <alignment horizontal="right" vertical="center"/>
    </xf>
    <xf numFmtId="0" fontId="24" fillId="0" borderId="0"/>
    <xf numFmtId="0" fontId="24" fillId="0" borderId="0"/>
    <xf numFmtId="183" fontId="63" fillId="64" borderId="0" applyNumberFormat="0" applyBorder="0" applyAlignment="0" applyProtection="0"/>
    <xf numFmtId="165" fontId="59" fillId="0" borderId="0" applyFont="0" applyFill="0" applyBorder="0" applyAlignment="0" applyProtection="0"/>
    <xf numFmtId="0" fontId="24" fillId="0" borderId="0"/>
    <xf numFmtId="42"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63" fillId="64" borderId="0" applyNumberFormat="0" applyBorder="0" applyAlignment="0" applyProtection="0"/>
    <xf numFmtId="165"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63" fillId="5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19" fillId="0" borderId="0"/>
    <xf numFmtId="0" fontId="24" fillId="0" borderId="0"/>
    <xf numFmtId="0" fontId="19" fillId="0" borderId="0"/>
    <xf numFmtId="176" fontId="72" fillId="0" borderId="0"/>
    <xf numFmtId="176" fontId="72" fillId="0" borderId="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19" fillId="0" borderId="0"/>
    <xf numFmtId="42" fontId="19" fillId="0" borderId="0" applyFont="0" applyFill="0" applyBorder="0" applyAlignment="0" applyProtection="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0" fontId="179" fillId="97" borderId="14"/>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42" fontId="1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4" fillId="0" borderId="0"/>
    <xf numFmtId="218" fontId="56" fillId="0" borderId="12">
      <alignment horizontal="center"/>
    </xf>
    <xf numFmtId="0" fontId="19" fillId="0" borderId="0"/>
    <xf numFmtId="0" fontId="24" fillId="0" borderId="0"/>
    <xf numFmtId="0" fontId="19" fillId="0" borderId="0"/>
    <xf numFmtId="0" fontId="19" fillId="0" borderId="0"/>
    <xf numFmtId="0" fontId="19" fillId="0" borderId="0"/>
    <xf numFmtId="0" fontId="24"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183"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9" fontId="14" fillId="0" borderId="0" applyFont="0" applyFill="0" applyBorder="0" applyAlignment="0" applyProtection="0"/>
    <xf numFmtId="9" fontId="14" fillId="0" borderId="0" applyFont="0" applyFill="0" applyBorder="0" applyAlignment="0" applyProtection="0"/>
    <xf numFmtId="0" fontId="72"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183" fontId="173" fillId="97" borderId="65"/>
    <xf numFmtId="0" fontId="19" fillId="0" borderId="0"/>
    <xf numFmtId="0" fontId="19" fillId="0" borderId="0"/>
    <xf numFmtId="0" fontId="24" fillId="0" borderId="0"/>
    <xf numFmtId="0" fontId="24"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83" fontId="24" fillId="0" borderId="0"/>
    <xf numFmtId="0" fontId="1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63" fillId="60" borderId="0" applyNumberFormat="0" applyBorder="0" applyAlignment="0" applyProtection="0"/>
    <xf numFmtId="0" fontId="63" fillId="54" borderId="0" applyNumberFormat="0" applyBorder="0" applyAlignment="0" applyProtection="0"/>
    <xf numFmtId="0" fontId="19" fillId="0" borderId="0"/>
    <xf numFmtId="0" fontId="24" fillId="0" borderId="0"/>
    <xf numFmtId="0" fontId="19" fillId="0" borderId="0"/>
    <xf numFmtId="0" fontId="19" fillId="0" borderId="0"/>
    <xf numFmtId="0" fontId="63" fillId="54" borderId="0" applyNumberFormat="0" applyBorder="0" applyAlignment="0" applyProtection="0"/>
    <xf numFmtId="0" fontId="63" fillId="54" borderId="0" applyNumberFormat="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9" fontId="14"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9" fontId="19"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63" fillId="54" borderId="0" applyNumberFormat="0" applyBorder="0" applyAlignment="0" applyProtection="0"/>
    <xf numFmtId="165" fontId="59" fillId="0" borderId="0" applyFont="0" applyFill="0" applyBorder="0" applyAlignment="0" applyProtection="0"/>
    <xf numFmtId="9" fontId="19" fillId="0" borderId="0" applyFont="0" applyFill="0" applyBorder="0" applyAlignment="0" applyProtection="0"/>
    <xf numFmtId="0" fontId="24" fillId="0" borderId="0"/>
    <xf numFmtId="165" fontId="59" fillId="0" borderId="0" applyFont="0" applyFill="0" applyBorder="0" applyAlignment="0" applyProtection="0"/>
    <xf numFmtId="0" fontId="63" fillId="60" borderId="0" applyNumberFormat="0" applyBorder="0" applyAlignment="0" applyProtection="0"/>
    <xf numFmtId="0" fontId="19" fillId="0" borderId="0"/>
    <xf numFmtId="0" fontId="19" fillId="0" borderId="0"/>
    <xf numFmtId="9" fontId="14"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9" fontId="72" fillId="0" borderId="0" applyFont="0" applyFill="0" applyBorder="0" applyAlignment="0" applyProtection="0"/>
    <xf numFmtId="9"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9" fontId="72" fillId="0" borderId="0" applyFont="0" applyFill="0" applyBorder="0" applyAlignment="0" applyProtection="0"/>
    <xf numFmtId="9" fontId="72"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9" fontId="72"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9" fontId="72"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9" fontId="72" fillId="0" borderId="0" applyFont="0" applyFill="0" applyBorder="0" applyAlignment="0" applyProtection="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14" fillId="0" borderId="0"/>
    <xf numFmtId="0" fontId="14" fillId="0" borderId="0"/>
    <xf numFmtId="0" fontId="24" fillId="0" borderId="0"/>
    <xf numFmtId="0" fontId="24" fillId="0" borderId="0"/>
    <xf numFmtId="0" fontId="14" fillId="0" borderId="0"/>
    <xf numFmtId="0" fontId="19" fillId="0" borderId="0"/>
    <xf numFmtId="0" fontId="24" fillId="0" borderId="0"/>
    <xf numFmtId="0" fontId="14" fillId="0" borderId="0"/>
    <xf numFmtId="0" fontId="19" fillId="0" borderId="0"/>
    <xf numFmtId="0" fontId="24" fillId="0" borderId="0"/>
    <xf numFmtId="0" fontId="19" fillId="0" borderId="0"/>
    <xf numFmtId="0" fontId="19" fillId="0" borderId="0"/>
    <xf numFmtId="9" fontId="72" fillId="0" borderId="0" applyFont="0" applyFill="0" applyBorder="0" applyAlignment="0" applyProtection="0"/>
    <xf numFmtId="0" fontId="24" fillId="0" borderId="0"/>
    <xf numFmtId="0" fontId="19" fillId="0" borderId="0"/>
    <xf numFmtId="43" fontId="131" fillId="0" borderId="0" applyFont="0" applyFill="0" applyBorder="0" applyAlignment="0" applyProtection="0"/>
    <xf numFmtId="5" fontId="14" fillId="0" borderId="0" applyFont="0" applyFill="0" applyBorder="0" applyAlignment="0" applyProtection="0"/>
    <xf numFmtId="9" fontId="1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4" fillId="0" borderId="0"/>
    <xf numFmtId="0" fontId="24" fillId="0" borderId="0"/>
    <xf numFmtId="0" fontId="24" fillId="0" borderId="0"/>
    <xf numFmtId="0" fontId="19" fillId="0" borderId="0"/>
    <xf numFmtId="183"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42" fontId="59" fillId="0" borderId="0" applyFont="0" applyFill="0" applyBorder="0" applyAlignment="0" applyProtection="0"/>
    <xf numFmtId="42"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165" fontId="14" fillId="0" borderId="0" applyFont="0" applyFill="0" applyBorder="0" applyAlignment="0" applyProtection="0"/>
    <xf numFmtId="170"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43" fontId="14"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43" fontId="131" fillId="0" borderId="0" applyFont="0" applyFill="0" applyBorder="0" applyAlignment="0" applyProtection="0"/>
    <xf numFmtId="0" fontId="19" fillId="0" borderId="0"/>
    <xf numFmtId="0" fontId="19" fillId="0" borderId="0"/>
    <xf numFmtId="0" fontId="19" fillId="0" borderId="0"/>
    <xf numFmtId="0" fontId="19" fillId="0" borderId="0"/>
    <xf numFmtId="0" fontId="63" fillId="125" borderId="0" applyNumberFormat="0" applyBorder="0" applyAlignment="0" applyProtection="0"/>
    <xf numFmtId="165" fontId="59" fillId="0" borderId="0" applyFont="0" applyFill="0" applyBorder="0" applyAlignment="0" applyProtection="0"/>
    <xf numFmtId="0" fontId="63" fillId="81" borderId="0" applyNumberFormat="0" applyBorder="0" applyAlignment="0" applyProtection="0"/>
    <xf numFmtId="165" fontId="59" fillId="0" borderId="0" applyFont="0" applyFill="0" applyBorder="0" applyAlignment="0" applyProtection="0"/>
    <xf numFmtId="0" fontId="63" fillId="49" borderId="0" applyNumberFormat="0" applyBorder="0" applyAlignment="0" applyProtection="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63" fillId="49" borderId="0" applyNumberFormat="0" applyBorder="0" applyAlignment="0" applyProtection="0"/>
    <xf numFmtId="165" fontId="59" fillId="0" borderId="0" applyFont="0" applyFill="0" applyBorder="0" applyAlignment="0" applyProtection="0"/>
    <xf numFmtId="0" fontId="63" fillId="49" borderId="0" applyNumberFormat="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26" fillId="81" borderId="0" applyNumberFormat="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183" fontId="63" fillId="49"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97" borderId="0"/>
    <xf numFmtId="0" fontId="63" fillId="49" borderId="0" applyNumberFormat="0" applyBorder="0" applyAlignment="0" applyProtection="0"/>
    <xf numFmtId="165" fontId="59" fillId="0" borderId="0" applyFont="0" applyFill="0" applyBorder="0" applyAlignment="0" applyProtection="0"/>
    <xf numFmtId="178" fontId="19" fillId="97" borderId="0"/>
    <xf numFmtId="0" fontId="24" fillId="0" borderId="0"/>
    <xf numFmtId="165" fontId="59" fillId="0" borderId="0" applyFont="0" applyFill="0" applyBorder="0" applyAlignment="0" applyProtection="0"/>
    <xf numFmtId="0" fontId="24" fillId="0" borderId="0"/>
    <xf numFmtId="183" fontId="19" fillId="97" borderId="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63" fillId="125" borderId="0" applyNumberFormat="0" applyBorder="0" applyAlignment="0" applyProtection="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3" fontId="14" fillId="0" borderId="0" applyFont="0" applyFill="0" applyBorder="0" applyAlignment="0" applyProtection="0"/>
    <xf numFmtId="0" fontId="24" fillId="0" borderId="0"/>
    <xf numFmtId="0" fontId="24" fillId="0" borderId="0"/>
    <xf numFmtId="0" fontId="19" fillId="0" borderId="0"/>
    <xf numFmtId="0" fontId="19" fillId="0" borderId="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43"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19" fillId="0" borderId="0"/>
    <xf numFmtId="0" fontId="24" fillId="0" borderId="0"/>
    <xf numFmtId="0" fontId="1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194" fontId="14" fillId="0" borderId="0" applyFont="0" applyFill="0" applyBorder="0" applyAlignment="0" applyProtection="0"/>
    <xf numFmtId="0" fontId="24" fillId="0" borderId="0"/>
    <xf numFmtId="0" fontId="19" fillId="0" borderId="0"/>
    <xf numFmtId="0" fontId="24" fillId="0" borderId="0"/>
    <xf numFmtId="0" fontId="125" fillId="0" borderId="0"/>
    <xf numFmtId="0" fontId="19" fillId="0" borderId="0"/>
    <xf numFmtId="206" fontId="14"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4" fillId="0" borderId="0"/>
    <xf numFmtId="0" fontId="19" fillId="0" borderId="0"/>
    <xf numFmtId="0" fontId="24" fillId="0" borderId="0"/>
    <xf numFmtId="0" fontId="24" fillId="0" borderId="0"/>
    <xf numFmtId="0" fontId="24" fillId="0" borderId="0"/>
    <xf numFmtId="0" fontId="1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4" fillId="0" borderId="0"/>
    <xf numFmtId="0" fontId="19" fillId="0" borderId="0"/>
    <xf numFmtId="0" fontId="24" fillId="0" borderId="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4" fillId="0" borderId="0"/>
    <xf numFmtId="183" fontId="224" fillId="61" borderId="18" applyNumberFormat="0" applyFont="0" applyBorder="0" applyAlignment="0" applyProtection="0">
      <protection hidden="1"/>
    </xf>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43" fontId="131"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14" fontId="19" fillId="0" borderId="0" applyProtection="0">
      <alignment vertical="center"/>
    </xf>
    <xf numFmtId="0" fontId="19" fillId="0" borderId="0"/>
    <xf numFmtId="0" fontId="24"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72"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65" fontId="14"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63" fillId="115" borderId="0" applyNumberFormat="0" applyBorder="0" applyAlignment="0" applyProtection="0"/>
    <xf numFmtId="0" fontId="63" fillId="73" borderId="0" applyNumberFormat="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63" fillId="120" borderId="0" applyNumberFormat="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0" fontId="126" fillId="118" borderId="0" applyNumberFormat="0" applyBorder="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43" fontId="60" fillId="0" borderId="0" applyFont="0" applyFill="0" applyBorder="0" applyAlignment="0" applyProtection="0"/>
    <xf numFmtId="43" fontId="14" fillId="0" borderId="0" applyFont="0" applyFill="0" applyBorder="0" applyAlignment="0" applyProtection="0"/>
    <xf numFmtId="0" fontId="19" fillId="0" borderId="0"/>
    <xf numFmtId="0" fontId="24" fillId="0" borderId="0"/>
    <xf numFmtId="43" fontId="5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178" fontId="27" fillId="0" borderId="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63" fillId="73"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63" fillId="115" borderId="0" applyNumberFormat="0" applyBorder="0" applyAlignment="0" applyProtection="0"/>
    <xf numFmtId="0" fontId="24" fillId="0" borderId="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16"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191" fontId="133" fillId="97" borderId="14">
      <alignment horizontal="right" vertical="center" indent="1"/>
    </xf>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165" fontId="19" fillId="0" borderId="0" applyFont="0" applyFill="0" applyBorder="0" applyAlignment="0" applyProtection="0"/>
    <xf numFmtId="183" fontId="122" fillId="97" borderId="14">
      <alignment horizontal="right" vertical="center"/>
    </xf>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63" fillId="79" borderId="0" applyNumberFormat="0" applyBorder="0" applyAlignment="0" applyProtection="0"/>
    <xf numFmtId="0" fontId="63" fillId="25" borderId="0" applyNumberFormat="0" applyBorder="0" applyAlignment="0" applyProtection="0"/>
    <xf numFmtId="0" fontId="24" fillId="0" borderId="0"/>
    <xf numFmtId="0" fontId="19" fillId="0" borderId="0"/>
    <xf numFmtId="183" fontId="18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183" fontId="63" fillId="25" borderId="0" applyNumberFormat="0" applyBorder="0" applyAlignment="0" applyProtection="0"/>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42"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183"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43" fontId="5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4" fillId="0" borderId="0"/>
    <xf numFmtId="0" fontId="19" fillId="0" borderId="0"/>
    <xf numFmtId="0" fontId="19" fillId="0" borderId="0"/>
    <xf numFmtId="0" fontId="19" fillId="0" borderId="0"/>
    <xf numFmtId="0" fontId="16" fillId="0" borderId="0" applyNumberFormat="0" applyFill="0" applyBorder="0" applyAlignment="0" applyProtection="0"/>
    <xf numFmtId="178" fontId="122" fillId="97" borderId="14">
      <alignment horizontal="right" vertical="center"/>
    </xf>
    <xf numFmtId="166" fontId="14" fillId="0" borderId="0" applyFont="0" applyFill="0" applyBorder="0" applyAlignment="0" applyProtection="0"/>
    <xf numFmtId="0" fontId="24" fillId="0" borderId="0"/>
    <xf numFmtId="0" fontId="24" fillId="0" borderId="0"/>
    <xf numFmtId="0" fontId="24" fillId="0" borderId="0"/>
    <xf numFmtId="0" fontId="19" fillId="0" borderId="0"/>
    <xf numFmtId="0" fontId="14" fillId="0" borderId="0"/>
    <xf numFmtId="0" fontId="19" fillId="0" borderId="0"/>
    <xf numFmtId="0" fontId="24" fillId="0" borderId="0"/>
    <xf numFmtId="0" fontId="19" fillId="0" borderId="0"/>
    <xf numFmtId="42" fontId="19" fillId="0" borderId="0" applyFont="0" applyFill="0" applyBorder="0" applyAlignment="0" applyProtection="0"/>
    <xf numFmtId="0" fontId="1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4" fillId="0" borderId="0"/>
    <xf numFmtId="0" fontId="19" fillId="0" borderId="0"/>
    <xf numFmtId="0" fontId="24" fillId="0" borderId="0"/>
    <xf numFmtId="0" fontId="19" fillId="0" borderId="0"/>
    <xf numFmtId="0" fontId="19" fillId="0" borderId="0"/>
    <xf numFmtId="0" fontId="14" fillId="0" borderId="0"/>
    <xf numFmtId="0" fontId="19" fillId="0" borderId="0"/>
    <xf numFmtId="0" fontId="19" fillId="0" borderId="0"/>
    <xf numFmtId="0" fontId="24" fillId="0" borderId="0"/>
    <xf numFmtId="0" fontId="24" fillId="0" borderId="0"/>
    <xf numFmtId="0" fontId="24" fillId="0" borderId="0"/>
    <xf numFmtId="0" fontId="14" fillId="0" borderId="0"/>
    <xf numFmtId="0" fontId="19" fillId="0" borderId="0"/>
    <xf numFmtId="0" fontId="24" fillId="0" borderId="0"/>
    <xf numFmtId="0" fontId="19" fillId="0" borderId="0"/>
    <xf numFmtId="0" fontId="19" fillId="0" borderId="0"/>
    <xf numFmtId="0" fontId="1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0" fontId="24" fillId="0" borderId="0"/>
    <xf numFmtId="3" fontId="133" fillId="97" borderId="14">
      <alignment horizontal="right" vertical="center" indent="1"/>
    </xf>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3" fontId="27"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19" fillId="0" borderId="0"/>
    <xf numFmtId="43" fontId="131"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24" fillId="0" borderId="0"/>
    <xf numFmtId="0" fontId="19" fillId="0" borderId="0"/>
    <xf numFmtId="165" fontId="131"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43" fontId="19" fillId="0" borderId="0" applyFont="0" applyFill="0" applyBorder="0" applyAlignment="0" applyProtection="0"/>
    <xf numFmtId="0" fontId="19" fillId="0" borderId="0"/>
    <xf numFmtId="0" fontId="16" fillId="0" borderId="0" applyNumberFormat="0" applyFill="0" applyBorder="0" applyAlignment="0" applyProtection="0"/>
    <xf numFmtId="165" fontId="19" fillId="0" borderId="0" applyFont="0" applyFill="0" applyBorder="0" applyAlignment="0" applyProtection="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66" fillId="119" borderId="57" applyNumberFormat="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9"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4" fillId="0" borderId="0"/>
    <xf numFmtId="0" fontId="19" fillId="0" borderId="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63" fillId="54" borderId="0" applyNumberFormat="0" applyBorder="0" applyAlignment="0" applyProtection="0"/>
    <xf numFmtId="0" fontId="63" fillId="72" borderId="0" applyNumberFormat="0" applyBorder="0" applyAlignment="0" applyProtection="0"/>
    <xf numFmtId="0" fontId="24" fillId="0" borderId="0"/>
    <xf numFmtId="0" fontId="19" fillId="0" borderId="0"/>
    <xf numFmtId="0" fontId="19" fillId="0" borderId="0"/>
    <xf numFmtId="0" fontId="19" fillId="0" borderId="0"/>
    <xf numFmtId="0" fontId="63" fillId="72" borderId="0" applyNumberFormat="0" applyBorder="0" applyAlignment="0" applyProtection="0"/>
    <xf numFmtId="0" fontId="19" fillId="0" borderId="0"/>
    <xf numFmtId="0" fontId="63" fillId="72" borderId="0" applyNumberFormat="0" applyBorder="0" applyAlignment="0" applyProtection="0"/>
    <xf numFmtId="0" fontId="19" fillId="0" borderId="0"/>
    <xf numFmtId="44" fontId="27"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42" fontId="59" fillId="0" borderId="0" applyFont="0" applyFill="0" applyBorder="0" applyAlignment="0" applyProtection="0"/>
    <xf numFmtId="42" fontId="14" fillId="0" borderId="0" applyFont="0" applyFill="0" applyBorder="0" applyAlignment="0" applyProtection="0"/>
    <xf numFmtId="0" fontId="19" fillId="0" borderId="0"/>
    <xf numFmtId="42"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180"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183" fontId="63" fillId="72" borderId="0" applyNumberFormat="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165" fontId="19" fillId="0" borderId="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63" fillId="72" borderId="0" applyNumberFormat="0" applyBorder="0" applyAlignment="0" applyProtection="0"/>
    <xf numFmtId="165" fontId="59" fillId="0" borderId="0" applyFont="0" applyFill="0" applyBorder="0" applyAlignment="0" applyProtection="0"/>
    <xf numFmtId="0" fontId="19" fillId="0" borderId="0"/>
    <xf numFmtId="42" fontId="1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63" fillId="107" borderId="0" applyNumberFormat="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258" fontId="56"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256" fontId="81" fillId="71" borderId="0">
      <alignment horizontal="center"/>
    </xf>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42" fontId="19" fillId="0" borderId="0" applyFont="0" applyFill="0" applyBorder="0" applyAlignment="0" applyProtection="0"/>
    <xf numFmtId="0" fontId="19" fillId="0" borderId="0"/>
    <xf numFmtId="0" fontId="19" fillId="0" borderId="0"/>
    <xf numFmtId="164" fontId="14" fillId="0" borderId="0" applyFont="0" applyFill="0" applyBorder="0" applyAlignment="0" applyProtection="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4" fontId="14"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42" fontId="19" fillId="0" borderId="0" applyFont="0" applyFill="0" applyBorder="0" applyAlignment="0" applyProtection="0"/>
    <xf numFmtId="44" fontId="14"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165" fontId="59"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19" fillId="0" borderId="0" applyFont="0" applyFill="0" applyBorder="0" applyAlignment="0" applyProtection="0"/>
    <xf numFmtId="194" fontId="14" fillId="0" borderId="0" applyFont="0" applyFill="0" applyBorder="0" applyAlignment="0" applyProtection="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165" fontId="1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19" fillId="0" borderId="0"/>
    <xf numFmtId="183" fontId="139" fillId="0" borderId="18">
      <protection hidden="1"/>
    </xf>
    <xf numFmtId="0" fontId="19" fillId="0" borderId="0"/>
    <xf numFmtId="0" fontId="24" fillId="0" borderId="0"/>
    <xf numFmtId="0" fontId="14" fillId="0" borderId="0"/>
    <xf numFmtId="183" fontId="224" fillId="61" borderId="18" applyNumberFormat="0" applyFont="0" applyBorder="0" applyAlignment="0" applyProtection="0">
      <protection hidden="1"/>
    </xf>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24" fillId="0" borderId="0"/>
    <xf numFmtId="0" fontId="14" fillId="0" borderId="0"/>
    <xf numFmtId="0" fontId="24" fillId="0" borderId="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43" fontId="19" fillId="0" borderId="0" applyFont="0" applyFill="0" applyBorder="0" applyAlignment="0" applyProtection="0"/>
    <xf numFmtId="0" fontId="19" fillId="0" borderId="0"/>
    <xf numFmtId="0" fontId="24" fillId="0" borderId="0"/>
    <xf numFmtId="43" fontId="14" fillId="0" borderId="0" applyFont="0" applyFill="0" applyBorder="0" applyAlignment="0" applyProtection="0"/>
    <xf numFmtId="0" fontId="19" fillId="0" borderId="0"/>
    <xf numFmtId="0" fontId="19" fillId="0" borderId="0"/>
    <xf numFmtId="0" fontId="24" fillId="0" borderId="0"/>
    <xf numFmtId="183" fontId="19" fillId="0" borderId="0"/>
    <xf numFmtId="42" fontId="19" fillId="0" borderId="0" applyFont="0" applyFill="0" applyBorder="0" applyAlignment="0" applyProtection="0"/>
    <xf numFmtId="0" fontId="19" fillId="0" borderId="0"/>
    <xf numFmtId="0" fontId="24" fillId="0" borderId="0"/>
    <xf numFmtId="42" fontId="19" fillId="0" borderId="0" applyFont="0" applyFill="0" applyBorder="0" applyAlignment="0" applyProtection="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167" fontId="72" fillId="0" borderId="0"/>
    <xf numFmtId="183" fontId="19" fillId="0" borderId="0"/>
    <xf numFmtId="198" fontId="72" fillId="0" borderId="0"/>
    <xf numFmtId="178" fontId="19" fillId="0" borderId="0"/>
    <xf numFmtId="165" fontId="59" fillId="0" borderId="0" applyFont="0" applyFill="0" applyBorder="0" applyAlignment="0" applyProtection="0"/>
    <xf numFmtId="0" fontId="14" fillId="0" borderId="0"/>
    <xf numFmtId="0" fontId="14"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9" fontId="72"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42"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19" fillId="0" borderId="0"/>
    <xf numFmtId="183" fontId="204" fillId="121" borderId="14">
      <alignment horizontal="left" vertical="center"/>
    </xf>
    <xf numFmtId="0" fontId="24" fillId="0" borderId="0"/>
    <xf numFmtId="0" fontId="24" fillId="0" borderId="0"/>
    <xf numFmtId="0" fontId="24" fillId="0" borderId="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76" fillId="112"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76" fillId="74" borderId="0" applyNumberFormat="0" applyBorder="0" applyAlignment="0" applyProtection="0"/>
    <xf numFmtId="0" fontId="19" fillId="0" borderId="0"/>
    <xf numFmtId="0" fontId="19" fillId="0" borderId="0"/>
    <xf numFmtId="0" fontId="19" fillId="0" borderId="0"/>
    <xf numFmtId="0" fontId="19" fillId="0" borderId="0"/>
    <xf numFmtId="0" fontId="76" fillId="74" borderId="0" applyNumberFormat="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87" fillId="119" borderId="66" applyNumberFormat="0" applyAlignment="0" applyProtection="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9" fillId="0" borderId="0"/>
    <xf numFmtId="0" fontId="24" fillId="0" borderId="0"/>
    <xf numFmtId="0" fontId="166" fillId="74" borderId="0" applyNumberFormat="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24" fillId="0" borderId="0"/>
    <xf numFmtId="183" fontId="64" fillId="0" borderId="0" applyNumberFormat="0" applyFill="0" applyBorder="0" applyAlignment="0" applyProtection="0"/>
    <xf numFmtId="5" fontId="14"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76" fillId="112"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180" fontId="228" fillId="0" borderId="0" applyProtection="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4" fillId="0" borderId="0"/>
    <xf numFmtId="0" fontId="24" fillId="0" borderId="0"/>
    <xf numFmtId="0" fontId="16" fillId="0" borderId="0" applyNumberFormat="0" applyFill="0" applyBorder="0" applyAlignment="0" applyProtection="0"/>
    <xf numFmtId="0" fontId="14" fillId="0" borderId="0"/>
    <xf numFmtId="0" fontId="24" fillId="0" borderId="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43" fontId="19" fillId="0" borderId="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178" fontId="27"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183" fontId="92" fillId="86" borderId="70" applyNumberFormat="0" applyAlignment="0" applyProtection="0"/>
    <xf numFmtId="0" fontId="59" fillId="0" borderId="0" applyNumberFormat="0" applyFont="0" applyFill="0" applyBorder="0" applyAlignment="0" applyProtection="0"/>
    <xf numFmtId="0" fontId="19" fillId="0" borderId="0"/>
    <xf numFmtId="183" fontId="152" fillId="86" borderId="70" applyNumberFormat="0" applyAlignment="0" applyProtection="0"/>
    <xf numFmtId="0" fontId="59" fillId="0" borderId="0" applyNumberFormat="0" applyFont="0" applyFill="0" applyBorder="0" applyAlignment="0" applyProtection="0"/>
    <xf numFmtId="0" fontId="24" fillId="0" borderId="0"/>
    <xf numFmtId="0" fontId="19" fillId="0" borderId="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24" fillId="0" borderId="0"/>
    <xf numFmtId="0" fontId="19" fillId="0" borderId="0"/>
    <xf numFmtId="0" fontId="19" fillId="0" borderId="0"/>
    <xf numFmtId="0" fontId="19" fillId="0" borderId="0" applyNumberFormat="0"/>
    <xf numFmtId="0" fontId="19" fillId="0" borderId="0"/>
    <xf numFmtId="183" fontId="19" fillId="0" borderId="0" applyNumberFormat="0"/>
    <xf numFmtId="0" fontId="19" fillId="0" borderId="0"/>
    <xf numFmtId="0" fontId="19" fillId="0" borderId="0"/>
    <xf numFmtId="2" fontId="129" fillId="0" borderId="0">
      <protection locked="0"/>
    </xf>
    <xf numFmtId="0" fontId="14" fillId="0" borderId="0"/>
    <xf numFmtId="2" fontId="164" fillId="0" borderId="0">
      <protection locked="0"/>
    </xf>
    <xf numFmtId="2" fontId="229" fillId="0" borderId="0">
      <protection locked="0"/>
    </xf>
    <xf numFmtId="0" fontId="129" fillId="0" borderId="0">
      <protection locked="0"/>
    </xf>
    <xf numFmtId="0" fontId="24" fillId="0" borderId="0"/>
    <xf numFmtId="0" fontId="24" fillId="0" borderId="0"/>
    <xf numFmtId="0" fontId="24" fillId="0" borderId="0"/>
    <xf numFmtId="0" fontId="19" fillId="0" borderId="0"/>
    <xf numFmtId="165" fontId="59" fillId="0" borderId="0" applyFont="0" applyFill="0" applyBorder="0" applyAlignment="0" applyProtection="0"/>
    <xf numFmtId="4" fontId="230" fillId="120" borderId="75" applyNumberFormat="0" applyProtection="0">
      <alignment horizontal="left" vertical="center" indent="1"/>
    </xf>
    <xf numFmtId="0" fontId="19" fillId="0" borderId="0"/>
    <xf numFmtId="0" fontId="59" fillId="0" borderId="0" applyNumberFormat="0" applyFont="0" applyFill="0" applyBorder="0" applyAlignment="0" applyProtection="0"/>
    <xf numFmtId="0" fontId="129" fillId="0" borderId="0">
      <protection locked="0"/>
    </xf>
    <xf numFmtId="178" fontId="129" fillId="0" borderId="0">
      <protection locked="0"/>
    </xf>
    <xf numFmtId="178" fontId="129" fillId="0" borderId="0">
      <protection locked="0"/>
    </xf>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30" fillId="101"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183" fontId="130" fillId="101" borderId="0" applyNumberFormat="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30" fillId="101"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178"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46" fillId="97" borderId="57" applyNumberFormat="0" applyAlignment="0" applyProtection="0"/>
    <xf numFmtId="0" fontId="16" fillId="0" borderId="0" applyNumberFormat="0" applyFill="0" applyBorder="0" applyAlignment="0" applyProtection="0"/>
    <xf numFmtId="0" fontId="24" fillId="0" borderId="0"/>
    <xf numFmtId="0" fontId="24" fillId="0" borderId="0"/>
    <xf numFmtId="0" fontId="66" fillId="61" borderId="57" applyNumberFormat="0" applyAlignment="0" applyProtection="0"/>
    <xf numFmtId="0" fontId="24" fillId="0" borderId="0"/>
    <xf numFmtId="0" fontId="19" fillId="0" borderId="0"/>
    <xf numFmtId="0" fontId="19" fillId="0" borderId="0"/>
    <xf numFmtId="0" fontId="19" fillId="0" borderId="0"/>
    <xf numFmtId="0" fontId="66" fillId="61" borderId="57" applyNumberFormat="0" applyAlignment="0" applyProtection="0"/>
    <xf numFmtId="0" fontId="66" fillId="97" borderId="57" applyNumberFormat="0" applyAlignment="0" applyProtection="0"/>
    <xf numFmtId="0" fontId="66" fillId="97" borderId="57" applyNumberFormat="0" applyAlignment="0" applyProtection="0"/>
    <xf numFmtId="0" fontId="19" fillId="0" borderId="0"/>
    <xf numFmtId="0" fontId="19" fillId="0" borderId="0"/>
    <xf numFmtId="0" fontId="19" fillId="0" borderId="0"/>
    <xf numFmtId="0" fontId="119" fillId="61" borderId="57" applyNumberFormat="0" applyAlignment="0" applyProtection="0"/>
    <xf numFmtId="0" fontId="24" fillId="0" borderId="0"/>
    <xf numFmtId="178" fontId="19" fillId="0" borderId="0"/>
    <xf numFmtId="0" fontId="24" fillId="0" borderId="0"/>
    <xf numFmtId="0" fontId="24" fillId="0" borderId="0"/>
    <xf numFmtId="178" fontId="19" fillId="0" borderId="0"/>
    <xf numFmtId="0" fontId="19" fillId="0" borderId="0"/>
    <xf numFmtId="0" fontId="24" fillId="0" borderId="0"/>
    <xf numFmtId="178" fontId="19" fillId="0" borderId="0"/>
    <xf numFmtId="0" fontId="19" fillId="0" borderId="0"/>
    <xf numFmtId="0" fontId="24" fillId="0" borderId="0"/>
    <xf numFmtId="178"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183" fontId="112" fillId="0" borderId="74" applyNumberFormat="0" applyFill="0" applyAlignment="0" applyProtection="0"/>
    <xf numFmtId="0" fontId="19" fillId="0" borderId="0"/>
    <xf numFmtId="0" fontId="1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4" fillId="0" borderId="0"/>
    <xf numFmtId="0" fontId="14" fillId="0" borderId="0"/>
    <xf numFmtId="0" fontId="19" fillId="0" borderId="0"/>
    <xf numFmtId="0" fontId="181" fillId="0" borderId="58" applyNumberFormat="0" applyFill="0" applyAlignment="0" applyProtection="0"/>
    <xf numFmtId="0" fontId="24" fillId="0" borderId="0"/>
    <xf numFmtId="0" fontId="24" fillId="0" borderId="0"/>
    <xf numFmtId="0" fontId="1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183" fontId="66" fillId="61" borderId="57" applyNumberFormat="0" applyAlignment="0" applyProtection="0"/>
    <xf numFmtId="0" fontId="16" fillId="0" borderId="0" applyNumberFormat="0" applyFill="0" applyBorder="0" applyAlignment="0" applyProtection="0"/>
    <xf numFmtId="42" fontId="19" fillId="0" borderId="0" applyFont="0" applyFill="0" applyBorder="0" applyAlignment="0" applyProtection="0"/>
    <xf numFmtId="0" fontId="24" fillId="0" borderId="0"/>
    <xf numFmtId="0" fontId="16" fillId="0" borderId="0" applyNumberFormat="0" applyFill="0" applyBorder="0" applyAlignment="0" applyProtection="0"/>
    <xf numFmtId="42" fontId="19" fillId="0" borderId="0" applyFont="0" applyFill="0" applyBorder="0" applyAlignment="0" applyProtection="0"/>
    <xf numFmtId="0" fontId="19" fillId="0" borderId="0"/>
    <xf numFmtId="0" fontId="66" fillId="61" borderId="57" applyNumberFormat="0" applyAlignment="0" applyProtection="0"/>
    <xf numFmtId="0" fontId="19" fillId="0" borderId="0"/>
    <xf numFmtId="0" fontId="19" fillId="0" borderId="0"/>
    <xf numFmtId="0" fontId="66" fillId="119" borderId="57" applyNumberFormat="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42" fontId="19" fillId="0" borderId="0" applyFont="0" applyFill="0" applyBorder="0" applyAlignment="0" applyProtection="0"/>
    <xf numFmtId="43" fontId="14" fillId="0" borderId="0" applyFon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183" fontId="66" fillId="61" borderId="57" applyNumberFormat="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178" fontId="19" fillId="0" borderId="0"/>
    <xf numFmtId="0" fontId="24" fillId="0" borderId="0"/>
    <xf numFmtId="0" fontId="24" fillId="0" borderId="0"/>
    <xf numFmtId="0" fontId="19" fillId="0" borderId="0"/>
    <xf numFmtId="178" fontId="19" fillId="0" borderId="0"/>
    <xf numFmtId="0" fontId="19" fillId="0" borderId="0"/>
    <xf numFmtId="178"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119" fillId="61" borderId="57" applyNumberFormat="0" applyAlignment="0" applyProtection="0"/>
    <xf numFmtId="0" fontId="24" fillId="0" borderId="0"/>
    <xf numFmtId="0" fontId="19" fillId="0" borderId="0"/>
    <xf numFmtId="0" fontId="24" fillId="0" borderId="0"/>
    <xf numFmtId="0" fontId="19" fillId="0" borderId="0"/>
    <xf numFmtId="43" fontId="14"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7" fillId="0" borderId="0" applyNumberFormat="0" applyFont="0" applyFill="0" applyBorder="0" applyAlignment="0" applyProtection="0">
      <alignment horizontal="left" wrapText="1" indent="1"/>
    </xf>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83" fillId="0" borderId="0" applyNumberFormat="0" applyFill="0" applyBorder="0" applyAlignment="0" applyProtection="0">
      <alignment vertical="top"/>
      <protection locked="0"/>
    </xf>
    <xf numFmtId="0" fontId="19" fillId="0" borderId="0"/>
    <xf numFmtId="0" fontId="24" fillId="0" borderId="0"/>
    <xf numFmtId="0" fontId="24" fillId="0" borderId="0"/>
    <xf numFmtId="0" fontId="24" fillId="0" borderId="0"/>
    <xf numFmtId="0" fontId="59" fillId="0" borderId="0" applyNumberFormat="0" applyFont="0" applyFill="0" applyBorder="0" applyAlignment="0" applyProtection="0"/>
    <xf numFmtId="170"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170"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0" fontId="19" fillId="0" borderId="0"/>
    <xf numFmtId="42"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0" fontId="24" fillId="0" borderId="0"/>
    <xf numFmtId="176" fontId="1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19" fillId="61" borderId="57" applyNumberFormat="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180" fontId="125" fillId="0" borderId="0" applyFont="0" applyFill="0" applyBorder="0" applyAlignment="0" applyProtection="0"/>
    <xf numFmtId="165" fontId="72"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165" fontId="59" fillId="0" borderId="0" applyFont="0" applyFill="0" applyBorder="0" applyAlignment="0" applyProtection="0"/>
    <xf numFmtId="0" fontId="19" fillId="0" borderId="0"/>
    <xf numFmtId="0" fontId="24" fillId="0" borderId="0"/>
    <xf numFmtId="178" fontId="173" fillId="97" borderId="65"/>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42" fontId="59" fillId="0" borderId="0" applyFont="0" applyFill="0" applyBorder="0" applyAlignment="0" applyProtection="0"/>
    <xf numFmtId="0" fontId="24" fillId="0" borderId="0"/>
    <xf numFmtId="0" fontId="19" fillId="0" borderId="0"/>
    <xf numFmtId="0" fontId="19" fillId="0" borderId="0"/>
    <xf numFmtId="0" fontId="19" fillId="0" borderId="0"/>
    <xf numFmtId="0" fontId="92" fillId="86" borderId="70" applyNumberFormat="0" applyAlignment="0" applyProtection="0"/>
    <xf numFmtId="0" fontId="24" fillId="0" borderId="0"/>
    <xf numFmtId="0" fontId="19" fillId="0" borderId="0"/>
    <xf numFmtId="165" fontId="59" fillId="0" borderId="0" applyFon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3" fontId="60" fillId="0" borderId="0" applyFont="0" applyFill="0" applyBorder="0" applyAlignment="0" applyProtection="0">
      <alignment vertical="top"/>
    </xf>
    <xf numFmtId="0" fontId="19" fillId="0" borderId="0"/>
    <xf numFmtId="0" fontId="19" fillId="0" borderId="0"/>
    <xf numFmtId="0" fontId="81" fillId="119" borderId="0" applyNumberFormat="0" applyBorder="0" applyAlignment="0" applyProtection="0"/>
    <xf numFmtId="183" fontId="92" fillId="86" borderId="70" applyNumberFormat="0" applyAlignment="0" applyProtection="0"/>
    <xf numFmtId="0" fontId="92" fillId="86" borderId="70" applyNumberFormat="0" applyAlignment="0" applyProtection="0"/>
    <xf numFmtId="0" fontId="24" fillId="0" borderId="0"/>
    <xf numFmtId="0" fontId="19" fillId="0" borderId="0"/>
    <xf numFmtId="0" fontId="24" fillId="0" borderId="0"/>
    <xf numFmtId="0" fontId="19" fillId="0" borderId="0"/>
    <xf numFmtId="4" fontId="136" fillId="97" borderId="75" applyNumberFormat="0" applyProtection="0">
      <alignment vertical="center"/>
    </xf>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4" fontId="72" fillId="0" borderId="0"/>
    <xf numFmtId="0" fontId="1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165" fontId="59" fillId="0" borderId="0" applyFont="0" applyFill="0" applyBorder="0" applyAlignment="0" applyProtection="0"/>
    <xf numFmtId="0" fontId="24" fillId="0" borderId="0"/>
    <xf numFmtId="178" fontId="74" fillId="0" borderId="0"/>
    <xf numFmtId="0" fontId="24" fillId="0" borderId="0"/>
    <xf numFmtId="202" fontId="19" fillId="0" borderId="0"/>
    <xf numFmtId="202" fontId="19" fillId="0" borderId="0"/>
    <xf numFmtId="202" fontId="19" fillId="0" borderId="0"/>
    <xf numFmtId="202" fontId="19" fillId="0" borderId="0"/>
    <xf numFmtId="0" fontId="19" fillId="0" borderId="0"/>
    <xf numFmtId="0" fontId="19" fillId="0" borderId="0"/>
    <xf numFmtId="0" fontId="24" fillId="0" borderId="0"/>
    <xf numFmtId="0" fontId="24" fillId="0" borderId="0"/>
    <xf numFmtId="0" fontId="122" fillId="97" borderId="14">
      <alignment horizontal="right" vertical="center"/>
    </xf>
    <xf numFmtId="0" fontId="19" fillId="0" borderId="0"/>
    <xf numFmtId="0" fontId="19" fillId="0" borderId="0"/>
    <xf numFmtId="183" fontId="122" fillId="97" borderId="14">
      <alignment horizontal="right" vertical="center"/>
    </xf>
    <xf numFmtId="0" fontId="24" fillId="0" borderId="0"/>
    <xf numFmtId="0" fontId="24" fillId="0" borderId="0"/>
    <xf numFmtId="180" fontId="122" fillId="97" borderId="14">
      <alignment horizontal="right" vertical="center" indent="1"/>
    </xf>
    <xf numFmtId="4" fontId="122" fillId="97" borderId="14">
      <alignment horizontal="right" vertical="center" indent="1"/>
    </xf>
    <xf numFmtId="230" fontId="122" fillId="97" borderId="14">
      <alignment horizontal="right" vertical="center" indent="1"/>
    </xf>
    <xf numFmtId="191" fontId="122" fillId="97" borderId="14">
      <alignment horizontal="right" vertical="center" indent="1"/>
    </xf>
    <xf numFmtId="0" fontId="24" fillId="0" borderId="0"/>
    <xf numFmtId="3" fontId="133" fillId="97" borderId="14">
      <alignment horizontal="right" vertical="center" indent="1"/>
    </xf>
    <xf numFmtId="0" fontId="24" fillId="0" borderId="0"/>
    <xf numFmtId="180" fontId="133" fillId="97" borderId="14">
      <alignment horizontal="right" vertical="center" indent="1"/>
    </xf>
    <xf numFmtId="0" fontId="24" fillId="0" borderId="0"/>
    <xf numFmtId="4" fontId="133" fillId="97" borderId="14">
      <alignment horizontal="right" vertical="center" indent="1"/>
    </xf>
    <xf numFmtId="230" fontId="133" fillId="97" borderId="14">
      <alignment horizontal="right" vertical="center" indent="1"/>
    </xf>
    <xf numFmtId="0" fontId="19"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97" borderId="65"/>
    <xf numFmtId="165" fontId="59" fillId="0" borderId="0" applyFont="0" applyFill="0" applyBorder="0" applyAlignment="0" applyProtection="0"/>
    <xf numFmtId="0" fontId="24" fillId="0" borderId="0"/>
    <xf numFmtId="0" fontId="24" fillId="0" borderId="0"/>
    <xf numFmtId="178" fontId="19" fillId="97" borderId="65"/>
    <xf numFmtId="165" fontId="59" fillId="0" borderId="0" applyFont="0" applyFill="0" applyBorder="0" applyAlignment="0" applyProtection="0"/>
    <xf numFmtId="0" fontId="24" fillId="0" borderId="0"/>
    <xf numFmtId="0" fontId="24" fillId="0" borderId="0"/>
    <xf numFmtId="183" fontId="19" fillId="97" borderId="65"/>
    <xf numFmtId="165" fontId="59" fillId="0" borderId="0" applyFont="0" applyFill="0" applyBorder="0" applyAlignment="0" applyProtection="0"/>
    <xf numFmtId="0" fontId="24" fillId="0" borderId="0"/>
    <xf numFmtId="0" fontId="24" fillId="0" borderId="0"/>
    <xf numFmtId="0" fontId="19" fillId="97" borderId="65"/>
    <xf numFmtId="165" fontId="59" fillId="0" borderId="0" applyFont="0" applyFill="0" applyBorder="0" applyAlignment="0" applyProtection="0"/>
    <xf numFmtId="0" fontId="19" fillId="0" borderId="0"/>
    <xf numFmtId="183" fontId="19" fillId="97" borderId="65"/>
    <xf numFmtId="0" fontId="59" fillId="0" borderId="0" applyNumberFormat="0" applyFont="0" applyFill="0" applyBorder="0" applyAlignment="0" applyProtection="0"/>
    <xf numFmtId="0" fontId="24" fillId="0" borderId="0"/>
    <xf numFmtId="0" fontId="24" fillId="0" borderId="0"/>
    <xf numFmtId="0" fontId="19" fillId="97" borderId="65"/>
    <xf numFmtId="0" fontId="24" fillId="0" borderId="0"/>
    <xf numFmtId="0" fontId="14" fillId="0" borderId="0"/>
    <xf numFmtId="0" fontId="178" fillId="82" borderId="14">
      <alignment horizontal="center" vertical="center"/>
    </xf>
    <xf numFmtId="0" fontId="19" fillId="0" borderId="0"/>
    <xf numFmtId="183" fontId="178" fillId="82" borderId="14">
      <alignment horizontal="center" vertical="center"/>
    </xf>
    <xf numFmtId="0" fontId="178" fillId="82" borderId="14">
      <alignment horizontal="center" vertical="center"/>
    </xf>
    <xf numFmtId="0" fontId="122" fillId="97" borderId="14">
      <alignment horizontal="right" vertical="center"/>
    </xf>
    <xf numFmtId="178" fontId="122" fillId="97" borderId="14">
      <alignment horizontal="right" vertical="center"/>
    </xf>
    <xf numFmtId="0" fontId="19" fillId="97" borderId="0"/>
    <xf numFmtId="183" fontId="19" fillId="97" borderId="0"/>
    <xf numFmtId="0" fontId="19" fillId="102" borderId="0"/>
    <xf numFmtId="178" fontId="19" fillId="97" borderId="0"/>
    <xf numFmtId="0" fontId="24" fillId="0" borderId="0"/>
    <xf numFmtId="0" fontId="179" fillId="97" borderId="86">
      <alignment vertical="center"/>
    </xf>
    <xf numFmtId="0" fontId="19" fillId="0" borderId="0"/>
    <xf numFmtId="183" fontId="179" fillId="97" borderId="86">
      <alignment vertical="center"/>
    </xf>
    <xf numFmtId="178" fontId="179" fillId="97" borderId="86">
      <alignment vertical="center"/>
    </xf>
    <xf numFmtId="0" fontId="201" fillId="97" borderId="87">
      <alignment vertical="center"/>
    </xf>
    <xf numFmtId="178" fontId="201" fillId="97" borderId="87">
      <alignment vertical="center"/>
    </xf>
    <xf numFmtId="0" fontId="179" fillId="97" borderId="14"/>
    <xf numFmtId="183" fontId="179" fillId="97" borderId="14"/>
    <xf numFmtId="178" fontId="179" fillId="97" borderId="14"/>
    <xf numFmtId="183" fontId="133" fillId="97" borderId="14">
      <alignment horizontal="right" vertical="center"/>
    </xf>
    <xf numFmtId="0" fontId="19" fillId="0" borderId="0"/>
    <xf numFmtId="0" fontId="133" fillId="97" borderId="14">
      <alignment horizontal="right" vertical="center"/>
    </xf>
    <xf numFmtId="0" fontId="16" fillId="0" borderId="0" applyNumberFormat="0" applyFill="0" applyBorder="0" applyAlignment="0" applyProtection="0"/>
    <xf numFmtId="0" fontId="204" fillId="121" borderId="14">
      <alignment horizontal="left" vertical="center"/>
    </xf>
    <xf numFmtId="0" fontId="204" fillId="121" borderId="14">
      <alignment horizontal="left" vertical="center"/>
    </xf>
    <xf numFmtId="9" fontId="72" fillId="0" borderId="0" applyFont="0" applyFill="0" applyBorder="0" applyAlignment="0" applyProtection="0"/>
    <xf numFmtId="178" fontId="204" fillId="121" borderId="14">
      <alignment horizontal="left" vertical="center"/>
    </xf>
    <xf numFmtId="0" fontId="16" fillId="0" borderId="0" applyNumberFormat="0" applyFill="0" applyBorder="0" applyAlignment="0" applyProtection="0"/>
    <xf numFmtId="178" fontId="204" fillId="121" borderId="14">
      <alignment horizontal="left" vertical="center"/>
    </xf>
    <xf numFmtId="183" fontId="200" fillId="97" borderId="14">
      <alignment horizontal="left" vertical="center"/>
    </xf>
    <xf numFmtId="0" fontId="200" fillId="97" borderId="14">
      <alignment horizontal="left" vertical="center"/>
    </xf>
    <xf numFmtId="178" fontId="200" fillId="97" borderId="14">
      <alignment horizontal="left" vertical="center"/>
    </xf>
    <xf numFmtId="0" fontId="72" fillId="0" borderId="0"/>
    <xf numFmtId="0" fontId="173" fillId="97" borderId="65"/>
    <xf numFmtId="183" fontId="173" fillId="97" borderId="65"/>
    <xf numFmtId="0" fontId="173" fillId="102" borderId="79"/>
    <xf numFmtId="183" fontId="178" fillId="61" borderId="14">
      <alignment horizontal="left" vertical="center"/>
    </xf>
    <xf numFmtId="0" fontId="178" fillId="61" borderId="14">
      <alignment horizontal="left" vertical="center"/>
    </xf>
    <xf numFmtId="43" fontId="19" fillId="0" borderId="0" applyFont="0" applyFill="0" applyBorder="0" applyAlignment="0" applyProtection="0"/>
    <xf numFmtId="43" fontId="24" fillId="0" borderId="0" applyFont="0" applyFill="0" applyBorder="0" applyAlignment="0" applyProtection="0"/>
    <xf numFmtId="178" fontId="178" fillId="61" borderId="14">
      <alignment horizontal="left" vertical="center"/>
    </xf>
    <xf numFmtId="170" fontId="145" fillId="0" borderId="89" applyAlignment="0">
      <alignment horizontal="right"/>
    </xf>
    <xf numFmtId="42" fontId="5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5" fontId="14" fillId="0" borderId="0" applyFont="0" applyFill="0" applyBorder="0" applyAlignment="0" applyProtection="0"/>
    <xf numFmtId="165" fontId="19" fillId="0" borderId="0" applyFont="0" applyFill="0" applyBorder="0" applyAlignment="0" applyProtection="0"/>
    <xf numFmtId="0" fontId="19" fillId="0" borderId="0"/>
    <xf numFmtId="165" fontId="59" fillId="0" borderId="0" applyFont="0" applyFill="0" applyBorder="0" applyAlignment="0" applyProtection="0"/>
    <xf numFmtId="43" fontId="131" fillId="0" borderId="0" applyFont="0" applyFill="0" applyBorder="0" applyAlignment="0" applyProtection="0"/>
    <xf numFmtId="0" fontId="24" fillId="0" borderId="0"/>
    <xf numFmtId="0" fontId="24" fillId="0" borderId="0"/>
    <xf numFmtId="0" fontId="19" fillId="0" borderId="0"/>
    <xf numFmtId="165" fontId="75"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5" fontId="14" fillId="0" borderId="0" applyFont="0" applyFill="0" applyBorder="0" applyAlignment="0" applyProtection="0"/>
    <xf numFmtId="5" fontId="14" fillId="0" borderId="0" applyFont="0" applyFill="0" applyBorder="0" applyAlignment="0" applyProtection="0"/>
    <xf numFmtId="0" fontId="24" fillId="0" borderId="0"/>
    <xf numFmtId="5" fontId="14" fillId="0" borderId="0" applyFont="0" applyFill="0" applyBorder="0" applyAlignment="0" applyProtection="0"/>
    <xf numFmtId="0" fontId="19" fillId="0" borderId="0"/>
    <xf numFmtId="195" fontId="12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0" borderId="0"/>
    <xf numFmtId="165" fontId="14" fillId="0" borderId="0" applyFont="0" applyFill="0" applyBorder="0" applyAlignment="0" applyProtection="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5" fontId="14" fillId="0" borderId="0" applyFont="0" applyFill="0" applyBorder="0" applyAlignment="0" applyProtection="0"/>
    <xf numFmtId="176" fontId="19" fillId="0" borderId="0" applyFont="0" applyFill="0" applyBorder="0" applyAlignment="0" applyProtection="0"/>
    <xf numFmtId="43" fontId="131" fillId="0" borderId="0" applyFont="0" applyFill="0" applyBorder="0" applyAlignment="0" applyProtection="0"/>
    <xf numFmtId="0" fontId="19" fillId="0" borderId="0"/>
    <xf numFmtId="0" fontId="24" fillId="0" borderId="0"/>
    <xf numFmtId="43" fontId="19" fillId="0" borderId="0" applyFont="0" applyFill="0" applyBorder="0" applyAlignment="0" applyProtection="0"/>
    <xf numFmtId="0" fontId="19" fillId="0" borderId="0"/>
    <xf numFmtId="0" fontId="24" fillId="0" borderId="0"/>
    <xf numFmtId="5" fontId="14" fillId="0" borderId="0" applyFont="0" applyFill="0" applyBorder="0" applyAlignment="0" applyProtection="0"/>
    <xf numFmtId="5" fontId="14" fillId="0" borderId="0" applyFont="0" applyFill="0" applyBorder="0" applyAlignment="0" applyProtection="0"/>
    <xf numFmtId="0" fontId="24" fillId="0" borderId="0"/>
    <xf numFmtId="5" fontId="1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9" fillId="0" borderId="0"/>
    <xf numFmtId="0" fontId="24" fillId="0" borderId="0"/>
    <xf numFmtId="43" fontId="19" fillId="0" borderId="0" applyFont="0" applyFill="0" applyBorder="0" applyAlignment="0" applyProtection="0"/>
    <xf numFmtId="0" fontId="19" fillId="0" borderId="0"/>
    <xf numFmtId="0" fontId="24" fillId="0" borderId="0"/>
    <xf numFmtId="43" fontId="131" fillId="0" borderId="0" applyFont="0" applyFill="0" applyBorder="0" applyAlignment="0" applyProtection="0"/>
    <xf numFmtId="0" fontId="19" fillId="0" borderId="0"/>
    <xf numFmtId="0" fontId="19" fillId="0" borderId="0"/>
    <xf numFmtId="0" fontId="19" fillId="0" borderId="0"/>
    <xf numFmtId="43" fontId="131" fillId="0" borderId="0" applyFont="0" applyFill="0" applyBorder="0" applyAlignment="0" applyProtection="0"/>
    <xf numFmtId="0" fontId="19" fillId="0" borderId="0"/>
    <xf numFmtId="0" fontId="19" fillId="0" borderId="0"/>
    <xf numFmtId="0" fontId="14" fillId="0" borderId="0"/>
    <xf numFmtId="0" fontId="19" fillId="0" borderId="0"/>
    <xf numFmtId="0" fontId="24" fillId="0" borderId="0"/>
    <xf numFmtId="0" fontId="24" fillId="0" borderId="0"/>
    <xf numFmtId="165" fontId="72" fillId="0" borderId="0" applyFont="0" applyFill="0" applyBorder="0" applyAlignment="0" applyProtection="0"/>
    <xf numFmtId="43" fontId="24"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5" fontId="14"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5" fontId="14"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23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5" fontId="14"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31" fillId="0" borderId="0" applyFont="0" applyFill="0" applyBorder="0" applyAlignment="0" applyProtection="0"/>
    <xf numFmtId="0" fontId="19" fillId="0" borderId="0"/>
    <xf numFmtId="165" fontId="7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43"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43" fontId="131" fillId="0" borderId="0" applyFont="0" applyFill="0" applyBorder="0" applyAlignment="0" applyProtection="0"/>
    <xf numFmtId="0" fontId="24" fillId="0" borderId="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212" fontId="120" fillId="0" borderId="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31" fillId="0" borderId="0" applyFon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2" fontId="120" fillId="0" borderId="0" applyFill="0" applyBorder="0" applyAlignment="0" applyProtection="0"/>
    <xf numFmtId="43" fontId="13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0" fontId="19" fillId="0" borderId="0"/>
    <xf numFmtId="43" fontId="131" fillId="0" borderId="0" applyFont="0" applyFill="0" applyBorder="0" applyAlignment="0" applyProtection="0"/>
    <xf numFmtId="0" fontId="24" fillId="0" borderId="0"/>
    <xf numFmtId="0" fontId="19" fillId="0" borderId="0"/>
    <xf numFmtId="0" fontId="19" fillId="0" borderId="0"/>
    <xf numFmtId="43" fontId="131" fillId="0" borderId="0" applyFont="0" applyFill="0" applyBorder="0" applyAlignment="0" applyProtection="0"/>
    <xf numFmtId="0" fontId="19" fillId="0" borderId="0"/>
    <xf numFmtId="0" fontId="19" fillId="0" borderId="0"/>
    <xf numFmtId="0" fontId="19" fillId="0" borderId="0"/>
    <xf numFmtId="43" fontId="131" fillId="0" borderId="0" applyFont="0" applyFill="0" applyBorder="0" applyAlignment="0" applyProtection="0"/>
    <xf numFmtId="0" fontId="19" fillId="0" borderId="0"/>
    <xf numFmtId="43" fontId="131" fillId="0" borderId="0" applyFont="0" applyFill="0" applyBorder="0" applyAlignment="0" applyProtection="0"/>
    <xf numFmtId="165" fontId="72" fillId="0" borderId="0" applyFont="0" applyFill="0" applyBorder="0" applyAlignment="0" applyProtection="0"/>
    <xf numFmtId="0" fontId="2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5" fontId="14" fillId="0" borderId="0" applyFont="0" applyFill="0" applyBorder="0" applyAlignment="0" applyProtection="0"/>
    <xf numFmtId="0" fontId="19" fillId="0" borderId="0"/>
    <xf numFmtId="0" fontId="19"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9"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91" fontId="19"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9" fillId="0" borderId="0" applyFont="0" applyFill="0" applyBorder="0" applyAlignment="0" applyProtection="0"/>
    <xf numFmtId="43" fontId="131" fillId="0" borderId="0" applyFont="0" applyFill="0" applyBorder="0" applyAlignment="0" applyProtection="0"/>
    <xf numFmtId="5" fontId="14" fillId="0" borderId="0" applyFont="0" applyFill="0" applyBorder="0" applyAlignment="0" applyProtection="0"/>
    <xf numFmtId="43" fontId="131"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0" fontId="1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19" fillId="0" borderId="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6" fillId="0" borderId="0" applyNumberFormat="0" applyFill="0" applyBorder="0" applyAlignment="0" applyProtection="0"/>
    <xf numFmtId="0" fontId="19" fillId="0" borderId="0"/>
    <xf numFmtId="42" fontId="59" fillId="0" borderId="0" applyFont="0" applyFill="0" applyBorder="0" applyAlignment="0" applyProtection="0"/>
    <xf numFmtId="165" fontId="19" fillId="0" borderId="0" applyFont="0" applyFill="0" applyBorder="0" applyAlignment="0" applyProtection="0"/>
    <xf numFmtId="0" fontId="19" fillId="0" borderId="0"/>
    <xf numFmtId="42" fontId="59" fillId="0" borderId="0" applyFont="0" applyFill="0" applyBorder="0" applyAlignment="0" applyProtection="0"/>
    <xf numFmtId="195" fontId="120" fillId="0" borderId="0" applyFill="0" applyBorder="0" applyAlignment="0" applyProtection="0"/>
    <xf numFmtId="165" fontId="59" fillId="0" borderId="0" applyFont="0" applyFill="0" applyBorder="0" applyAlignment="0" applyProtection="0"/>
    <xf numFmtId="5" fontId="14" fillId="0" borderId="0" applyFont="0" applyFill="0" applyBorder="0" applyAlignment="0" applyProtection="0"/>
    <xf numFmtId="43" fontId="131" fillId="0" borderId="0" applyFont="0" applyFill="0" applyBorder="0" applyAlignment="0" applyProtection="0"/>
    <xf numFmtId="43" fontId="19" fillId="0" borderId="0" applyFont="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5" fontId="14" fillId="0" borderId="0" applyFon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3" fontId="131"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191" fontId="19" fillId="0" borderId="0" applyFont="0" applyFill="0" applyBorder="0" applyAlignment="0" applyProtection="0"/>
    <xf numFmtId="0" fontId="19" fillId="0" borderId="0"/>
    <xf numFmtId="165" fontId="19" fillId="0" borderId="0" applyFont="0" applyFill="0" applyBorder="0" applyAlignment="0" applyProtection="0"/>
    <xf numFmtId="43" fontId="131" fillId="0" borderId="0" applyFont="0" applyFill="0" applyBorder="0" applyAlignment="0" applyProtection="0"/>
    <xf numFmtId="165" fontId="19" fillId="0" borderId="0" applyFont="0" applyFill="0" applyBorder="0" applyAlignment="0" applyProtection="0"/>
    <xf numFmtId="43" fontId="131" fillId="0" borderId="0" applyFont="0" applyFill="0" applyBorder="0" applyAlignment="0" applyProtection="0"/>
    <xf numFmtId="0" fontId="16" fillId="0" borderId="0" applyNumberFormat="0" applyFill="0" applyBorder="0" applyAlignment="0" applyProtection="0"/>
    <xf numFmtId="0" fontId="24" fillId="0" borderId="0"/>
    <xf numFmtId="195" fontId="120" fillId="0" borderId="0" applyFill="0" applyBorder="0" applyAlignment="0" applyProtection="0"/>
    <xf numFmtId="43" fontId="131" fillId="0" borderId="0" applyFont="0" applyFill="0" applyBorder="0" applyAlignment="0" applyProtection="0"/>
    <xf numFmtId="166" fontId="19" fillId="0" borderId="0" applyFont="0" applyFill="0" applyBorder="0" applyAlignment="0" applyProtection="0"/>
    <xf numFmtId="195" fontId="120" fillId="0" borderId="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14" fillId="0" borderId="0"/>
    <xf numFmtId="165" fontId="14" fillId="0" borderId="0" applyFont="0" applyFill="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191" fontId="19" fillId="0" borderId="0" applyFont="0" applyFill="0" applyBorder="0" applyAlignment="0" applyProtection="0"/>
    <xf numFmtId="0" fontId="19" fillId="0" borderId="0"/>
    <xf numFmtId="43"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165" fontId="14" fillId="0" borderId="0" applyFont="0" applyFill="0" applyBorder="0" applyAlignment="0" applyProtection="0"/>
    <xf numFmtId="0" fontId="24" fillId="0" borderId="0"/>
    <xf numFmtId="165" fontId="14" fillId="0" borderId="0" applyFont="0" applyFill="0" applyBorder="0" applyAlignment="0" applyProtection="0"/>
    <xf numFmtId="165" fontId="14" fillId="0" borderId="0" applyFont="0" applyFill="0" applyBorder="0" applyAlignment="0" applyProtection="0"/>
    <xf numFmtId="43" fontId="19" fillId="0" borderId="0" applyFont="0" applyFill="0" applyBorder="0" applyAlignment="0" applyProtection="0"/>
    <xf numFmtId="0" fontId="24" fillId="0" borderId="0"/>
    <xf numFmtId="0" fontId="19" fillId="0" borderId="0"/>
    <xf numFmtId="165" fontId="14" fillId="0" borderId="0" applyFont="0" applyFill="0" applyBorder="0" applyAlignment="0" applyProtection="0"/>
    <xf numFmtId="0" fontId="24" fillId="0" borderId="0"/>
    <xf numFmtId="0" fontId="19" fillId="0" borderId="0"/>
    <xf numFmtId="191" fontId="19" fillId="0" borderId="0" applyFont="0" applyFill="0" applyBorder="0" applyAlignment="0" applyProtection="0"/>
    <xf numFmtId="43" fontId="19" fillId="0" borderId="0" applyFont="0" applyFill="0" applyBorder="0" applyAlignment="0" applyProtection="0"/>
    <xf numFmtId="0" fontId="19" fillId="0" borderId="0"/>
    <xf numFmtId="165" fontId="13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0" borderId="0"/>
    <xf numFmtId="194" fontId="14" fillId="0" borderId="0" applyFont="0" applyFill="0" applyBorder="0" applyAlignment="0" applyProtection="0"/>
    <xf numFmtId="165" fontId="14" fillId="0" borderId="0" applyFont="0" applyFill="0" applyBorder="0" applyAlignment="0" applyProtection="0"/>
    <xf numFmtId="0" fontId="24" fillId="0" borderId="0"/>
    <xf numFmtId="165" fontId="14" fillId="0" borderId="0" applyFont="0" applyFill="0" applyBorder="0" applyAlignment="0" applyProtection="0"/>
    <xf numFmtId="0" fontId="24" fillId="0" borderId="0"/>
    <xf numFmtId="0" fontId="16"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9" fillId="0" borderId="0"/>
    <xf numFmtId="0" fontId="14" fillId="0" borderId="0"/>
    <xf numFmtId="165" fontId="14" fillId="0" borderId="0" applyFont="0" applyFill="0" applyBorder="0" applyAlignment="0" applyProtection="0"/>
    <xf numFmtId="0" fontId="19" fillId="0" borderId="0"/>
    <xf numFmtId="0" fontId="14" fillId="0" borderId="0"/>
    <xf numFmtId="165" fontId="14" fillId="0" borderId="0" applyFont="0" applyFill="0" applyBorder="0" applyAlignment="0" applyProtection="0"/>
    <xf numFmtId="0" fontId="19" fillId="0" borderId="0"/>
    <xf numFmtId="165" fontId="59" fillId="0" borderId="0" applyFont="0" applyFill="0" applyBorder="0" applyAlignment="0" applyProtection="0"/>
    <xf numFmtId="166" fontId="19" fillId="0" borderId="0" applyFont="0" applyFill="0" applyBorder="0" applyAlignment="0" applyProtection="0"/>
    <xf numFmtId="165" fontId="72"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83" fontId="56"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6" fillId="0" borderId="0"/>
    <xf numFmtId="3" fontId="19"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78" fontId="56" fillId="0" borderId="0"/>
    <xf numFmtId="3" fontId="19"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3" fontId="19"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195" fontId="120" fillId="0" borderId="0" applyFill="0" applyBorder="0" applyAlignment="0" applyProtection="0"/>
    <xf numFmtId="0" fontId="24" fillId="0" borderId="0"/>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80" fillId="0" borderId="73" applyNumberFormat="0" applyFill="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212" fontId="120" fillId="0" borderId="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94" fontId="14"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06" fillId="94" borderId="0" applyNumberFormat="0" applyBorder="0" applyAlignment="0" applyProtection="0"/>
    <xf numFmtId="165" fontId="59" fillId="0" borderId="0" applyFont="0" applyFill="0" applyBorder="0" applyAlignment="0" applyProtection="0"/>
    <xf numFmtId="186" fontId="1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0" fontId="19" fillId="0" borderId="0"/>
    <xf numFmtId="165" fontId="14"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10"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19" fillId="0" borderId="0"/>
    <xf numFmtId="43" fontId="14" fillId="0" borderId="0" applyFont="0" applyFill="0" applyBorder="0" applyAlignment="0" applyProtection="0"/>
    <xf numFmtId="165" fontId="59" fillId="0" borderId="0" applyFont="0" applyFill="0" applyBorder="0" applyAlignment="0" applyProtection="0"/>
    <xf numFmtId="0" fontId="19" fillId="0" borderId="0"/>
    <xf numFmtId="191"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72" fillId="0" borderId="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19" fillId="0" borderId="0"/>
    <xf numFmtId="0" fontId="24" fillId="0" borderId="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4" fillId="0" borderId="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72"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4" fillId="0" borderId="0"/>
    <xf numFmtId="0" fontId="14" fillId="0" borderId="0"/>
    <xf numFmtId="165" fontId="59" fillId="0" borderId="0" applyFont="0" applyFill="0" applyBorder="0" applyAlignment="0" applyProtection="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4" fontId="14"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53" fontId="19" fillId="0" borderId="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72"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20"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228" fontId="27" fillId="0" borderId="0" applyFont="0" applyFill="0" applyBorder="0" applyAlignment="0" applyProtection="0"/>
    <xf numFmtId="0" fontId="19" fillId="0" borderId="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9" fillId="0" borderId="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24" fillId="0" borderId="0"/>
    <xf numFmtId="0" fontId="24" fillId="0" borderId="0"/>
    <xf numFmtId="0" fontId="19" fillId="0" borderId="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6" fillId="0" borderId="0" applyNumberFormat="0" applyFill="0" applyBorder="0" applyAlignment="0" applyProtection="0"/>
    <xf numFmtId="0" fontId="19" fillId="0" borderId="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86" fontId="14"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9" fillId="0" borderId="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14" fillId="0" borderId="0"/>
    <xf numFmtId="165" fontId="5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4" fillId="0" borderId="0"/>
    <xf numFmtId="165" fontId="59" fillId="0" borderId="0" applyFont="0" applyFill="0" applyBorder="0" applyAlignment="0" applyProtection="0"/>
    <xf numFmtId="43" fontId="1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98" fontId="72" fillId="0" borderId="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9" fillId="0" borderId="0"/>
    <xf numFmtId="42" fontId="19" fillId="0" borderId="0" applyFont="0" applyFill="0" applyBorder="0" applyAlignment="0" applyProtection="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27" fillId="0" borderId="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24" fillId="0" borderId="0"/>
    <xf numFmtId="183" fontId="27" fillId="0" borderId="0"/>
    <xf numFmtId="0" fontId="1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9" fillId="0" borderId="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0" fontId="19" fillId="0" borderId="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14" fillId="0" borderId="0"/>
    <xf numFmtId="0" fontId="19" fillId="0" borderId="0"/>
    <xf numFmtId="165" fontId="19" fillId="0" borderId="0" applyFont="0" applyFill="0" applyBorder="0" applyAlignment="0" applyProtection="0"/>
    <xf numFmtId="165" fontId="14"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19"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220"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6" fillId="0" borderId="0" applyNumberFormat="0" applyFill="0" applyBorder="0" applyAlignment="0" applyProtection="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14"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252" fontId="59" fillId="0" borderId="0" applyFont="0" applyFill="0" applyBorder="0" applyAlignment="0" applyProtection="0"/>
    <xf numFmtId="165" fontId="59" fillId="0" borderId="0" applyFont="0" applyFill="0" applyBorder="0" applyAlignment="0" applyProtection="0"/>
    <xf numFmtId="223" fontId="60" fillId="0" borderId="0" applyFont="0" applyFill="0" applyBorder="0" applyAlignment="0" applyProtection="0">
      <alignment vertical="top"/>
    </xf>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42"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42" fontId="59" fillId="0" borderId="0" applyFont="0" applyFill="0" applyBorder="0" applyAlignment="0" applyProtection="0"/>
    <xf numFmtId="42"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4"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60"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48" fillId="0" borderId="0" applyNumberForma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72"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72" fillId="0" borderId="0" applyFont="0" applyFill="0" applyBorder="0" applyAlignment="0" applyProtection="0"/>
    <xf numFmtId="212" fontId="120" fillId="0" borderId="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212" fontId="120" fillId="0" borderId="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0" fontId="24" fillId="0" borderId="0"/>
    <xf numFmtId="165" fontId="59" fillId="0" borderId="0" applyFont="0" applyFill="0" applyBorder="0" applyAlignment="0" applyProtection="0"/>
    <xf numFmtId="183" fontId="27"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77" fillId="31"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6" fillId="0" borderId="0" applyNumberFormat="0" applyFill="0" applyBorder="0" applyAlignment="0" applyProtection="0"/>
    <xf numFmtId="0" fontId="19" fillId="0" borderId="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14"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24" fillId="0" borderId="0"/>
    <xf numFmtId="43" fontId="27"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43" fontId="83" fillId="0" borderId="0" applyFont="0" applyFill="0" applyBorder="0" applyAlignment="0" applyProtection="0"/>
    <xf numFmtId="165" fontId="59" fillId="0" borderId="0" applyFont="0" applyFill="0" applyBorder="0" applyAlignment="0" applyProtection="0"/>
    <xf numFmtId="194" fontId="14" fillId="0" borderId="0" applyFont="0" applyFill="0" applyBorder="0" applyAlignment="0" applyProtection="0"/>
    <xf numFmtId="0" fontId="19" fillId="0" borderId="0"/>
    <xf numFmtId="165" fontId="59" fillId="0" borderId="0" applyFont="0" applyFill="0" applyBorder="0" applyAlignment="0" applyProtection="0"/>
    <xf numFmtId="194" fontId="14" fillId="0" borderId="0" applyFont="0" applyFill="0" applyBorder="0" applyAlignment="0" applyProtection="0"/>
    <xf numFmtId="165" fontId="59" fillId="0" borderId="0" applyFont="0" applyFill="0" applyBorder="0" applyAlignment="0" applyProtection="0"/>
    <xf numFmtId="0" fontId="14" fillId="0" borderId="0" applyFont="0" applyFill="0" applyBorder="0" applyAlignment="0" applyProtection="0"/>
    <xf numFmtId="43" fontId="83" fillId="0" borderId="0" applyFont="0" applyFill="0" applyBorder="0" applyAlignment="0" applyProtection="0"/>
    <xf numFmtId="0" fontId="2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83" fontId="27"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83"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70"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70"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70" fontId="59" fillId="0" borderId="0" applyFont="0" applyFill="0" applyBorder="0" applyAlignment="0" applyProtection="0"/>
    <xf numFmtId="0" fontId="24" fillId="0" borderId="0"/>
    <xf numFmtId="165" fontId="59" fillId="0" borderId="0" applyFont="0" applyFill="0" applyBorder="0" applyAlignment="0" applyProtection="0"/>
    <xf numFmtId="170"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4" fillId="0" borderId="0"/>
    <xf numFmtId="191" fontId="19" fillId="0" borderId="0" applyFont="0" applyFill="0" applyBorder="0" applyAlignment="0" applyProtection="0"/>
    <xf numFmtId="165" fontId="59" fillId="0" borderId="0" applyFont="0" applyFill="0" applyBorder="0" applyAlignment="0" applyProtection="0"/>
    <xf numFmtId="0" fontId="19" fillId="0" borderId="0"/>
    <xf numFmtId="0" fontId="237" fillId="0" borderId="0" applyNumberFormat="0" applyFill="0" applyBorder="0" applyAlignment="0" applyProtection="0">
      <alignment vertical="top"/>
      <protection locked="0"/>
    </xf>
    <xf numFmtId="165" fontId="59" fillId="0" borderId="0" applyFont="0" applyFill="0" applyBorder="0" applyAlignment="0" applyProtection="0"/>
    <xf numFmtId="165" fontId="59" fillId="0" borderId="0" applyFont="0" applyFill="0" applyBorder="0" applyAlignment="0" applyProtection="0"/>
    <xf numFmtId="183" fontId="237" fillId="0" borderId="0" applyNumberFormat="0" applyFill="0" applyBorder="0" applyAlignment="0" applyProtection="0">
      <alignment vertical="top"/>
      <protection locked="0"/>
    </xf>
    <xf numFmtId="165" fontId="59" fillId="0" borderId="0" applyFont="0" applyFill="0" applyBorder="0" applyAlignment="0" applyProtection="0"/>
    <xf numFmtId="0" fontId="19" fillId="0" borderId="0"/>
    <xf numFmtId="0" fontId="237" fillId="0" borderId="0" applyNumberFormat="0" applyFill="0" applyBorder="0" applyAlignment="0" applyProtection="0">
      <alignment vertical="top"/>
      <protection locked="0"/>
    </xf>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72"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221"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4"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24" fillId="0" borderId="0"/>
    <xf numFmtId="0" fontId="1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24" fillId="0" borderId="0"/>
    <xf numFmtId="0" fontId="1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14" fillId="0" borderId="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24" fillId="0" borderId="0"/>
    <xf numFmtId="0" fontId="14" fillId="0" borderId="0"/>
    <xf numFmtId="0" fontId="14" fillId="0" borderId="0"/>
    <xf numFmtId="165" fontId="59" fillId="0" borderId="0" applyFont="0" applyFill="0" applyBorder="0" applyAlignment="0" applyProtection="0"/>
    <xf numFmtId="0" fontId="19" fillId="0" borderId="0"/>
    <xf numFmtId="0" fontId="19" fillId="0" borderId="0" applyNumberFormat="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1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4"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95" fontId="120"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24" fillId="0" borderId="0"/>
    <xf numFmtId="166" fontId="19" fillId="0" borderId="0" applyFont="0" applyFill="0" applyBorder="0" applyAlignment="0" applyProtection="0"/>
    <xf numFmtId="165" fontId="72" fillId="0" borderId="0" applyFont="0" applyFill="0" applyBorder="0" applyAlignment="0" applyProtection="0"/>
    <xf numFmtId="212" fontId="120" fillId="0" borderId="0" applyFill="0" applyBorder="0" applyAlignment="0" applyProtection="0"/>
    <xf numFmtId="0" fontId="19" fillId="0" borderId="0"/>
    <xf numFmtId="43" fontId="19" fillId="0" borderId="0" applyFont="0" applyFill="0" applyBorder="0" applyAlignment="0" applyProtection="0"/>
    <xf numFmtId="165" fontId="72" fillId="0" borderId="0" applyFont="0" applyFill="0" applyBorder="0" applyAlignment="0" applyProtection="0"/>
    <xf numFmtId="191" fontId="19" fillId="0" borderId="0" applyFont="0" applyFill="0" applyBorder="0" applyAlignment="0" applyProtection="0"/>
    <xf numFmtId="165" fontId="72"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18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165" fontId="222"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165" fontId="19" fillId="0" borderId="0" applyFont="0" applyFill="0" applyBorder="0" applyAlignment="0" applyProtection="0"/>
    <xf numFmtId="165" fontId="19" fillId="0" borderId="0" applyFont="0" applyFill="0" applyBorder="0" applyAlignment="0" applyProtection="0"/>
    <xf numFmtId="165" fontId="72" fillId="0" borderId="0" applyFont="0" applyFill="0" applyBorder="0" applyAlignment="0" applyProtection="0"/>
    <xf numFmtId="43" fontId="19" fillId="0" borderId="0" applyFont="0" applyFill="0" applyBorder="0" applyAlignment="0" applyProtection="0"/>
    <xf numFmtId="0" fontId="24" fillId="0" borderId="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24" fillId="0" borderId="0"/>
    <xf numFmtId="165" fontId="19" fillId="0" borderId="0" applyFont="0" applyFill="0" applyBorder="0" applyAlignment="0" applyProtection="0"/>
    <xf numFmtId="212" fontId="120" fillId="0" borderId="0" applyFill="0" applyBorder="0" applyAlignment="0" applyProtection="0"/>
    <xf numFmtId="0" fontId="24" fillId="0" borderId="0"/>
    <xf numFmtId="0" fontId="24" fillId="0" borderId="0"/>
    <xf numFmtId="43"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42"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24" fillId="0" borderId="0"/>
    <xf numFmtId="247"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Font="0" applyFill="0" applyBorder="0" applyAlignment="0" applyProtection="0"/>
    <xf numFmtId="1" fontId="206" fillId="123" borderId="19" applyNumberFormat="0" applyBorder="0" applyAlignment="0">
      <alignment horizontal="centerContinuous" vertical="center"/>
      <protection locked="0"/>
    </xf>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9" fontId="72" fillId="0" borderId="0" applyFont="0" applyFill="0" applyBorder="0" applyAlignment="0" applyProtection="0"/>
    <xf numFmtId="0" fontId="19" fillId="0" borderId="0"/>
    <xf numFmtId="165" fontId="59" fillId="0" borderId="0" applyFont="0" applyFill="0" applyBorder="0" applyAlignment="0" applyProtection="0"/>
    <xf numFmtId="165" fontId="14"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24" fillId="0" borderId="0"/>
    <xf numFmtId="42" fontId="59" fillId="0" borderId="0" applyFont="0" applyFill="0" applyBorder="0" applyAlignment="0" applyProtection="0"/>
    <xf numFmtId="43" fontId="19" fillId="0" borderId="0" applyFont="0" applyFill="0" applyBorder="0" applyAlignment="0" applyProtection="0"/>
    <xf numFmtId="0" fontId="24" fillId="0" borderId="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06" fillId="95" borderId="0" applyNumberFormat="0" applyBorder="0" applyAlignment="0" applyProtection="0"/>
    <xf numFmtId="214" fontId="218" fillId="0" borderId="0">
      <protection locked="0"/>
    </xf>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59" fillId="0" borderId="0" applyNumberFormat="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29" fillId="0" borderId="0">
      <protection locked="0"/>
    </xf>
    <xf numFmtId="42" fontId="59" fillId="0" borderId="0" applyFont="0" applyFill="0" applyBorder="0" applyAlignment="0" applyProtection="0"/>
    <xf numFmtId="183" fontId="129" fillId="0" borderId="0">
      <protection locked="0"/>
    </xf>
    <xf numFmtId="42" fontId="59" fillId="0" borderId="0" applyFont="0" applyFill="0" applyBorder="0" applyAlignment="0" applyProtection="0"/>
    <xf numFmtId="0" fontId="129" fillId="0" borderId="0">
      <protection locked="0"/>
    </xf>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236" fontId="1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3" fontId="14" fillId="0" borderId="0" applyFont="0" applyFill="0" applyBorder="0" applyAlignment="0" applyProtection="0"/>
    <xf numFmtId="42" fontId="59" fillId="0" borderId="0" applyFont="0" applyFill="0" applyBorder="0" applyAlignment="0" applyProtection="0"/>
    <xf numFmtId="43" fontId="14"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6"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3"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72" fillId="0" borderId="0" applyFon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14"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220"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42" fontId="59" fillId="0" borderId="0" applyFont="0" applyFill="0" applyBorder="0" applyAlignment="0" applyProtection="0"/>
    <xf numFmtId="0" fontId="19" fillId="0" borderId="0"/>
    <xf numFmtId="3" fontId="19" fillId="0" borderId="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3" fontId="19" fillId="0" borderId="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165" fontId="14" fillId="0" borderId="0" applyFont="0" applyFill="0" applyBorder="0" applyAlignment="0" applyProtection="0"/>
    <xf numFmtId="3" fontId="19" fillId="0" borderId="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3" fontId="19" fillId="0" borderId="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3" fontId="19" fillId="0" borderId="0" applyFill="0" applyBorder="0" applyAlignment="0" applyProtection="0"/>
    <xf numFmtId="0" fontId="19" fillId="0" borderId="0"/>
    <xf numFmtId="0" fontId="24" fillId="0" borderId="0"/>
    <xf numFmtId="42" fontId="59" fillId="0" borderId="0" applyFont="0" applyFill="0" applyBorder="0" applyAlignment="0" applyProtection="0"/>
    <xf numFmtId="3" fontId="19" fillId="0" borderId="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165"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42" fontId="59" fillId="0" borderId="0" applyFont="0" applyFill="0" applyBorder="0" applyAlignment="0" applyProtection="0"/>
    <xf numFmtId="0" fontId="19" fillId="0" borderId="0"/>
    <xf numFmtId="0" fontId="24" fillId="0" borderId="0"/>
    <xf numFmtId="0" fontId="14" fillId="37" borderId="60" applyNumberFormat="0" applyFont="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178" fontId="144" fillId="0" borderId="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83" fontId="27" fillId="0" borderId="8" applyNumberFormat="0" applyFont="0" applyFill="0" applyAlignment="0" applyProtection="0">
      <alignment horizontal="center"/>
    </xf>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42" fontId="59" fillId="0" borderId="0" applyFont="0" applyFill="0" applyBorder="0" applyAlignment="0" applyProtection="0"/>
    <xf numFmtId="183" fontId="144" fillId="0" borderId="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233"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0" fontId="19" fillId="0" borderId="0"/>
    <xf numFmtId="0" fontId="16" fillId="0" borderId="0" applyNumberForma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43" fontId="1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3" fontId="125"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3" fontId="125"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3" fontId="125"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4" fillId="0" borderId="0"/>
    <xf numFmtId="42" fontId="59" fillId="0" borderId="0" applyFont="0" applyFill="0" applyBorder="0" applyAlignment="0" applyProtection="0"/>
    <xf numFmtId="0" fontId="24" fillId="0" borderId="0"/>
    <xf numFmtId="0" fontId="24" fillId="0" borderId="0"/>
    <xf numFmtId="0" fontId="14" fillId="0" borderId="0"/>
    <xf numFmtId="42" fontId="59" fillId="0" borderId="0" applyFont="0" applyFill="0" applyBorder="0" applyAlignment="0" applyProtection="0"/>
    <xf numFmtId="0" fontId="19" fillId="0" borderId="0"/>
    <xf numFmtId="0" fontId="14" fillId="0" borderId="0"/>
    <xf numFmtId="42" fontId="59" fillId="0" borderId="0" applyFont="0" applyFill="0" applyBorder="0" applyAlignment="0" applyProtection="0"/>
    <xf numFmtId="0" fontId="19" fillId="0" borderId="0"/>
    <xf numFmtId="0" fontId="1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4" fillId="0" borderId="0"/>
    <xf numFmtId="0" fontId="14" fillId="0" borderId="0"/>
    <xf numFmtId="42" fontId="59" fillId="0" borderId="0" applyFont="0" applyFill="0" applyBorder="0" applyAlignment="0" applyProtection="0"/>
    <xf numFmtId="0" fontId="14" fillId="0" borderId="0"/>
    <xf numFmtId="0" fontId="14" fillId="0" borderId="0"/>
    <xf numFmtId="42" fontId="59" fillId="0" borderId="0" applyFont="0" applyFill="0" applyBorder="0" applyAlignment="0" applyProtection="0"/>
    <xf numFmtId="42" fontId="59" fillId="0" borderId="0" applyFont="0" applyFill="0" applyBorder="0" applyAlignment="0" applyProtection="0"/>
    <xf numFmtId="0" fontId="14" fillId="0" borderId="0"/>
    <xf numFmtId="42" fontId="59" fillId="0" borderId="0" applyFont="0" applyFill="0" applyBorder="0" applyAlignment="0" applyProtection="0"/>
    <xf numFmtId="0" fontId="1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259" fontId="120" fillId="0" borderId="0" applyFill="0" applyBorder="0" applyAlignment="0" applyProtection="0"/>
    <xf numFmtId="42" fontId="59" fillId="0" borderId="0" applyFont="0" applyFill="0" applyBorder="0" applyAlignment="0" applyProtection="0"/>
    <xf numFmtId="248" fontId="24" fillId="0" borderId="0" applyFill="0" applyBorder="0" applyAlignment="0" applyProtection="0"/>
    <xf numFmtId="0" fontId="19" fillId="0" borderId="0"/>
    <xf numFmtId="0" fontId="19" fillId="0" borderId="0"/>
    <xf numFmtId="42" fontId="14"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0" fontId="14" fillId="0" borderId="0"/>
    <xf numFmtId="42" fontId="59" fillId="0" borderId="0" applyFont="0" applyFill="0" applyBorder="0" applyAlignment="0" applyProtection="0"/>
    <xf numFmtId="42" fontId="59" fillId="0" borderId="0" applyFont="0" applyFill="0" applyBorder="0" applyAlignment="0" applyProtection="0"/>
    <xf numFmtId="178" fontId="31"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72"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0" fontId="14" fillId="0" borderId="0"/>
    <xf numFmtId="42" fontId="59" fillId="0" borderId="0" applyFont="0" applyFill="0" applyBorder="0" applyAlignment="0" applyProtection="0"/>
    <xf numFmtId="0" fontId="14"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42"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0" fontId="59" fillId="0" borderId="0" applyNumberFormat="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59" fillId="0" borderId="0" applyNumberFormat="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42" fontId="5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4" fillId="0" borderId="0"/>
    <xf numFmtId="233"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0" fontId="19" fillId="0" borderId="0"/>
    <xf numFmtId="0" fontId="59" fillId="0" borderId="0" applyNumberFormat="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165" fontId="19" fillId="0" borderId="0" applyFont="0" applyFill="0" applyBorder="0" applyAlignment="0" applyProtection="0"/>
    <xf numFmtId="0" fontId="19" fillId="0" borderId="0"/>
    <xf numFmtId="42" fontId="5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24" fillId="0" borderId="0"/>
    <xf numFmtId="0" fontId="19" fillId="0" borderId="0"/>
    <xf numFmtId="0" fontId="24" fillId="0" borderId="0"/>
    <xf numFmtId="42" fontId="5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19" fillId="0" borderId="0"/>
    <xf numFmtId="0" fontId="19" fillId="0" borderId="0"/>
    <xf numFmtId="0" fontId="19" fillId="0" borderId="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3" fontId="19" fillId="0" borderId="0" applyFont="0" applyFill="0" applyBorder="0" applyAlignment="0" applyProtection="0"/>
    <xf numFmtId="0" fontId="112" fillId="0" borderId="74"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6" fillId="0" borderId="0" applyNumberFormat="0" applyFill="0" applyBorder="0" applyAlignment="0" applyProtection="0"/>
    <xf numFmtId="0" fontId="14" fillId="0" borderId="0"/>
    <xf numFmtId="42" fontId="59" fillId="0" borderId="0" applyFont="0" applyFill="0" applyBorder="0" applyAlignment="0" applyProtection="0"/>
    <xf numFmtId="0" fontId="24" fillId="0" borderId="0"/>
    <xf numFmtId="0" fontId="24" fillId="0" borderId="0"/>
    <xf numFmtId="0" fontId="14" fillId="0" borderId="0"/>
    <xf numFmtId="42"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4" fillId="0" borderId="0"/>
    <xf numFmtId="42" fontId="59" fillId="0" borderId="0" applyFont="0" applyFill="0" applyBorder="0" applyAlignment="0" applyProtection="0"/>
    <xf numFmtId="252" fontId="59" fillId="0" borderId="0" applyFont="0" applyFill="0" applyBorder="0" applyAlignment="0" applyProtection="0"/>
    <xf numFmtId="0" fontId="19" fillId="0" borderId="0"/>
    <xf numFmtId="0" fontId="14" fillId="0" borderId="0"/>
    <xf numFmtId="42" fontId="59" fillId="0" borderId="0" applyFont="0" applyFill="0" applyBorder="0" applyAlignment="0" applyProtection="0"/>
    <xf numFmtId="42" fontId="59" fillId="0" borderId="0" applyFont="0" applyFill="0" applyBorder="0" applyAlignment="0" applyProtection="0"/>
    <xf numFmtId="0" fontId="59" fillId="0" borderId="0" applyNumberFormat="0" applyFont="0" applyFill="0" applyBorder="0" applyAlignment="0" applyProtection="0"/>
    <xf numFmtId="0" fontId="14" fillId="0" borderId="0"/>
    <xf numFmtId="42" fontId="59" fillId="0" borderId="0" applyFont="0" applyFill="0" applyBorder="0" applyAlignment="0" applyProtection="0"/>
    <xf numFmtId="42" fontId="59" fillId="0" borderId="0" applyFont="0" applyFill="0" applyBorder="0" applyAlignment="0" applyProtection="0"/>
    <xf numFmtId="0" fontId="59" fillId="0" borderId="0" applyNumberFormat="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19" fillId="0" borderId="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0" fontId="24" fillId="0" borderId="0"/>
    <xf numFmtId="195" fontId="120" fillId="0" borderId="0" applyFill="0" applyBorder="0" applyAlignment="0" applyProtection="0"/>
    <xf numFmtId="42" fontId="59" fillId="0" borderId="0" applyFont="0" applyFill="0" applyBorder="0" applyAlignment="0" applyProtection="0"/>
    <xf numFmtId="43" fontId="2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14"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42" fontId="59" fillId="0" borderId="0" applyFont="0" applyFill="0" applyBorder="0" applyAlignment="0" applyProtection="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59" fillId="0" borderId="0" applyNumberFormat="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0" fontId="24" fillId="0" borderId="0"/>
    <xf numFmtId="0" fontId="24" fillId="0" borderId="0"/>
    <xf numFmtId="42" fontId="59" fillId="0" borderId="0" applyFont="0" applyFill="0" applyBorder="0" applyAlignment="0" applyProtection="0"/>
    <xf numFmtId="42" fontId="59" fillId="0" borderId="0" applyFont="0" applyFill="0" applyBorder="0" applyAlignment="0" applyProtection="0"/>
    <xf numFmtId="0" fontId="19" fillId="0" borderId="0"/>
    <xf numFmtId="0" fontId="24" fillId="0" borderId="0"/>
    <xf numFmtId="42" fontId="59" fillId="0" borderId="0" applyFont="0" applyFill="0" applyBorder="0" applyAlignment="0" applyProtection="0"/>
    <xf numFmtId="0" fontId="16" fillId="0" borderId="0" applyNumberFormat="0" applyFill="0" applyBorder="0" applyAlignment="0" applyProtection="0"/>
    <xf numFmtId="42" fontId="59" fillId="0" borderId="0" applyFont="0" applyFill="0" applyBorder="0" applyAlignment="0" applyProtection="0"/>
    <xf numFmtId="204" fontId="72" fillId="0" borderId="0"/>
    <xf numFmtId="0" fontId="24" fillId="0" borderId="0"/>
    <xf numFmtId="0" fontId="24" fillId="0" borderId="0"/>
    <xf numFmtId="0" fontId="16" fillId="0" borderId="0" applyNumberFormat="0" applyFill="0" applyBorder="0" applyAlignment="0" applyProtection="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0" fontId="19" fillId="0" borderId="0"/>
    <xf numFmtId="0" fontId="19" fillId="0" borderId="0"/>
    <xf numFmtId="42" fontId="59"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223" fontId="131" fillId="0" borderId="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43"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19" fillId="0" borderId="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16" fillId="0" borderId="0" applyNumberForma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19" fillId="0" borderId="0"/>
    <xf numFmtId="43" fontId="59" fillId="0" borderId="0" applyFont="0" applyFill="0" applyBorder="0" applyAlignment="0" applyProtection="0"/>
    <xf numFmtId="42" fontId="19" fillId="0" borderId="0" applyFont="0" applyFill="0" applyBorder="0" applyAlignment="0" applyProtection="0"/>
    <xf numFmtId="0" fontId="14"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95" fontId="120" fillId="0" borderId="0" applyFill="0" applyBorder="0" applyAlignment="0" applyProtection="0"/>
    <xf numFmtId="165" fontId="59" fillId="0" borderId="0" applyFont="0" applyFill="0" applyBorder="0" applyAlignment="0" applyProtection="0"/>
    <xf numFmtId="0" fontId="19" fillId="0" borderId="0"/>
    <xf numFmtId="43" fontId="59" fillId="0" borderId="0" applyFont="0" applyFill="0" applyBorder="0" applyAlignment="0" applyProtection="0"/>
    <xf numFmtId="0" fontId="24" fillId="0" borderId="0"/>
    <xf numFmtId="0" fontId="14" fillId="0" borderId="0"/>
    <xf numFmtId="165" fontId="59" fillId="0" borderId="0" applyFont="0" applyFill="0" applyBorder="0" applyAlignment="0" applyProtection="0"/>
    <xf numFmtId="43"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43" fontId="59" fillId="0" borderId="0" applyFont="0" applyFill="0" applyBorder="0" applyAlignment="0" applyProtection="0"/>
    <xf numFmtId="43" fontId="59" fillId="0" borderId="0" applyFont="0" applyFill="0" applyBorder="0" applyAlignment="0" applyProtection="0"/>
    <xf numFmtId="0" fontId="14" fillId="0" borderId="0"/>
    <xf numFmtId="165"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4" fillId="0" borderId="0"/>
    <xf numFmtId="42" fontId="19" fillId="0" borderId="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4" fillId="0" borderId="0"/>
    <xf numFmtId="42" fontId="19" fillId="0" borderId="0" applyFont="0" applyFill="0" applyBorder="0" applyAlignment="0" applyProtection="0"/>
    <xf numFmtId="165" fontId="59" fillId="0" borderId="0" applyFont="0" applyFill="0" applyBorder="0" applyAlignment="0" applyProtection="0"/>
    <xf numFmtId="0" fontId="14" fillId="0" borderId="0"/>
    <xf numFmtId="42" fontId="1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14" fillId="0" borderId="0"/>
    <xf numFmtId="42" fontId="19" fillId="0" borderId="0" applyFont="0" applyFill="0" applyBorder="0" applyAlignment="0" applyProtection="0"/>
    <xf numFmtId="165" fontId="59" fillId="0" borderId="0" applyFont="0" applyFill="0" applyBorder="0" applyAlignment="0" applyProtection="0"/>
    <xf numFmtId="0" fontId="14" fillId="0" borderId="0"/>
    <xf numFmtId="42" fontId="1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94" fontId="14" fillId="0" borderId="0" applyFont="0" applyFill="0" applyBorder="0" applyAlignment="0" applyProtection="0"/>
    <xf numFmtId="165" fontId="59" fillId="0" borderId="0" applyFont="0" applyFill="0" applyBorder="0" applyAlignment="0" applyProtection="0"/>
    <xf numFmtId="165" fontId="72" fillId="0" borderId="0" applyFont="0" applyFill="0" applyBorder="0" applyAlignment="0" applyProtection="0"/>
    <xf numFmtId="0" fontId="19" fillId="0" borderId="0"/>
    <xf numFmtId="165" fontId="59" fillId="0" borderId="0" applyFont="0" applyFill="0" applyBorder="0" applyAlignment="0" applyProtection="0"/>
    <xf numFmtId="165" fontId="72"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95" fontId="120"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94" fontId="14"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4" fillId="0" borderId="0"/>
    <xf numFmtId="212" fontId="120"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165" fontId="59" fillId="0" borderId="0" applyFont="0" applyFill="0" applyBorder="0" applyAlignment="0" applyProtection="0"/>
    <xf numFmtId="165" fontId="1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83" fontId="27" fillId="0" borderId="0"/>
    <xf numFmtId="165" fontId="59" fillId="0" borderId="0" applyFont="0" applyFill="0" applyBorder="0" applyAlignment="0" applyProtection="0"/>
    <xf numFmtId="223" fontId="131"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83" fontId="106" fillId="94" borderId="0" applyNumberFormat="0" applyBorder="0" applyAlignment="0" applyProtection="0"/>
    <xf numFmtId="165" fontId="59" fillId="0" borderId="0" applyFont="0" applyFill="0" applyBorder="0" applyAlignment="0" applyProtection="0"/>
    <xf numFmtId="0" fontId="19" fillId="0" borderId="0"/>
    <xf numFmtId="183" fontId="240" fillId="94" borderId="0" applyNumberFormat="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14" fillId="0" borderId="0"/>
    <xf numFmtId="165" fontId="19"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9" fillId="0" borderId="0"/>
    <xf numFmtId="42"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4"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14" fillId="0" borderId="0"/>
    <xf numFmtId="165" fontId="59" fillId="0" borderId="0" applyFont="0" applyFill="0" applyBorder="0" applyAlignment="0" applyProtection="0"/>
    <xf numFmtId="43" fontId="19" fillId="0" borderId="0" applyFont="0" applyFill="0" applyBorder="0" applyAlignment="0" applyProtection="0"/>
    <xf numFmtId="0" fontId="19" fillId="0" borderId="0"/>
    <xf numFmtId="43" fontId="14"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0" fontId="14" fillId="0" borderId="0"/>
    <xf numFmtId="165" fontId="5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236" fontId="19" fillId="0" borderId="0" applyFont="0" applyFill="0" applyBorder="0" applyAlignment="0" applyProtection="0"/>
    <xf numFmtId="44" fontId="14"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43" fontId="1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206" fontId="14" fillId="0" borderId="0" applyFont="0" applyFill="0" applyBorder="0" applyAlignment="0" applyProtection="0"/>
    <xf numFmtId="0" fontId="24" fillId="0" borderId="0"/>
    <xf numFmtId="43" fontId="1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165" fontId="59" fillId="0" borderId="0" applyFont="0" applyFill="0" applyBorder="0" applyAlignment="0" applyProtection="0"/>
    <xf numFmtId="0" fontId="14" fillId="0" borderId="0"/>
    <xf numFmtId="0" fontId="24" fillId="0" borderId="0"/>
    <xf numFmtId="0" fontId="24" fillId="0" borderId="0"/>
    <xf numFmtId="0" fontId="16" fillId="0" borderId="0" applyNumberFormat="0" applyFill="0" applyBorder="0" applyAlignment="0" applyProtection="0"/>
    <xf numFmtId="165" fontId="59"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165" fontId="59" fillId="0" borderId="0" applyFont="0" applyFill="0" applyBorder="0" applyAlignment="0" applyProtection="0"/>
    <xf numFmtId="0" fontId="14" fillId="0" borderId="0"/>
    <xf numFmtId="43" fontId="14" fillId="0" borderId="0" applyFont="0" applyFill="0" applyBorder="0" applyAlignment="0" applyProtection="0"/>
    <xf numFmtId="165" fontId="59"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32"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14" fillId="0" borderId="0"/>
    <xf numFmtId="165"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4" fillId="0" borderId="0"/>
    <xf numFmtId="165" fontId="59" fillId="0" borderId="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14" fillId="0" borderId="0"/>
    <xf numFmtId="165" fontId="59" fillId="0" borderId="0" applyFont="0" applyFill="0" applyBorder="0" applyAlignment="0" applyProtection="0"/>
    <xf numFmtId="165" fontId="14"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183" fontId="227" fillId="0" borderId="0" applyNumberFormat="0" applyFill="0" applyBorder="0" applyAlignment="0" applyProtection="0">
      <alignment vertical="top"/>
      <protection locked="0"/>
    </xf>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165" fontId="59" fillId="0" borderId="0" applyFont="0" applyFill="0" applyBorder="0" applyAlignment="0" applyProtection="0"/>
    <xf numFmtId="0" fontId="19" fillId="0" borderId="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78" fontId="232" fillId="0" borderId="0" applyNumberFormat="0" applyFont="0" applyFill="0" applyBorder="0" applyAlignment="0" applyProtection="0">
      <alignment horizontal="center"/>
    </xf>
    <xf numFmtId="9" fontId="14" fillId="0" borderId="0" applyFont="0" applyFill="0" applyBorder="0" applyAlignment="0" applyProtection="0"/>
    <xf numFmtId="165" fontId="59" fillId="0" borderId="0" applyFont="0" applyFill="0" applyBorder="0" applyAlignment="0" applyProtection="0"/>
    <xf numFmtId="9"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9" fontId="19" fillId="0" borderId="0" applyFont="0" applyFill="0" applyBorder="0" applyAlignment="0" applyProtection="0"/>
    <xf numFmtId="165" fontId="59" fillId="0" borderId="0" applyFont="0" applyFill="0" applyBorder="0" applyAlignment="0" applyProtection="0"/>
    <xf numFmtId="9" fontId="120" fillId="0" borderId="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19" fillId="0" borderId="0" applyFont="0" applyFill="0" applyBorder="0" applyAlignment="0" applyProtection="0"/>
    <xf numFmtId="0" fontId="24"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19" fillId="0" borderId="0" applyFont="0" applyFill="0" applyBorder="0" applyAlignment="0" applyProtection="0"/>
    <xf numFmtId="0" fontId="19" fillId="0" borderId="0"/>
    <xf numFmtId="43" fontId="1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24" fillId="0" borderId="64" applyNumberFormat="0" applyFill="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83" fontId="184" fillId="0" borderId="0" applyNumberForma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84" fillId="0" borderId="0" applyNumberForma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43" fontId="5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14"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165" fontId="59" fillId="0" borderId="0" applyFont="0" applyFill="0" applyBorder="0" applyAlignment="0" applyProtection="0"/>
    <xf numFmtId="0" fontId="24" fillId="0" borderId="0"/>
    <xf numFmtId="42" fontId="19"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42" fontId="19" fillId="0" borderId="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83" fontId="24" fillId="0" borderId="0"/>
    <xf numFmtId="183" fontId="72" fillId="0" borderId="0"/>
    <xf numFmtId="165" fontId="5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165" fontId="19" fillId="0" borderId="0" applyFont="0" applyFill="0" applyBorder="0" applyAlignment="0" applyProtection="0"/>
    <xf numFmtId="0" fontId="19" fillId="0" borderId="0"/>
    <xf numFmtId="0" fontId="14" fillId="0" borderId="0"/>
    <xf numFmtId="0" fontId="24" fillId="0" borderId="0"/>
    <xf numFmtId="165" fontId="59" fillId="0" borderId="0" applyFont="0" applyFill="0" applyBorder="0" applyAlignment="0" applyProtection="0"/>
    <xf numFmtId="43" fontId="19" fillId="0" borderId="0" applyFont="0" applyFill="0" applyBorder="0" applyAlignment="0" applyProtection="0"/>
    <xf numFmtId="0" fontId="19" fillId="0" borderId="0"/>
    <xf numFmtId="0" fontId="59" fillId="0" borderId="0" applyNumberFormat="0" applyFont="0" applyFill="0" applyBorder="0" applyAlignment="0" applyProtection="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165" fontId="19" fillId="0" borderId="0" applyFont="0" applyFill="0" applyBorder="0" applyAlignment="0" applyProtection="0"/>
    <xf numFmtId="0" fontId="24"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42" fontId="19" fillId="0" borderId="0" applyFont="0" applyFill="0" applyBorder="0" applyAlignment="0" applyProtection="0"/>
    <xf numFmtId="183" fontId="24" fillId="0" borderId="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43" fontId="19" fillId="0" borderId="0" applyFont="0" applyFill="0" applyBorder="0" applyAlignment="0" applyProtection="0"/>
    <xf numFmtId="0" fontId="24" fillId="0" borderId="0"/>
    <xf numFmtId="42" fontId="19" fillId="0" borderId="0" applyFont="0" applyFill="0" applyBorder="0" applyAlignment="0" applyProtection="0"/>
    <xf numFmtId="165" fontId="59" fillId="0" borderId="0" applyFont="0" applyFill="0" applyBorder="0" applyAlignment="0" applyProtection="0"/>
    <xf numFmtId="0" fontId="19" fillId="0" borderId="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42"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19" fillId="0" borderId="0"/>
    <xf numFmtId="0" fontId="24" fillId="0" borderId="0"/>
    <xf numFmtId="42"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165" fontId="5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42" fontId="19" fillId="0" borderId="0" applyFont="0" applyFill="0" applyBorder="0" applyAlignment="0" applyProtection="0"/>
    <xf numFmtId="44" fontId="14"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217" fillId="0" borderId="92">
      <alignment horizontal="centerContinuous"/>
    </xf>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7" fontId="72" fillId="0" borderId="0"/>
    <xf numFmtId="165" fontId="59"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24"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24" fillId="0" borderId="0"/>
    <xf numFmtId="0" fontId="24" fillId="0" borderId="0"/>
    <xf numFmtId="0" fontId="19" fillId="0" borderId="0"/>
    <xf numFmtId="0" fontId="19" fillId="0" borderId="0"/>
    <xf numFmtId="165"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24" fillId="0" borderId="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19" fillId="0" borderId="0"/>
    <xf numFmtId="232" fontId="27" fillId="0" borderId="0" applyFill="0" applyBorder="0" applyAlignment="0">
      <alignment horizontal="centerContinuous"/>
    </xf>
    <xf numFmtId="0" fontId="24" fillId="0" borderId="0"/>
    <xf numFmtId="42" fontId="19" fillId="0" borderId="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19" fillId="0" borderId="0"/>
    <xf numFmtId="14" fontId="19" fillId="0" borderId="0" applyProtection="0">
      <alignment vertical="center"/>
    </xf>
    <xf numFmtId="183" fontId="24" fillId="0" borderId="0"/>
    <xf numFmtId="165" fontId="5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42" fontId="19" fillId="0" borderId="0" applyFont="0" applyFill="0" applyBorder="0" applyAlignment="0" applyProtection="0"/>
    <xf numFmtId="43" fontId="19" fillId="0" borderId="0" applyFont="0" applyFill="0" applyBorder="0" applyAlignment="0" applyProtection="0"/>
    <xf numFmtId="0" fontId="24"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19" fillId="0" borderId="0"/>
    <xf numFmtId="43" fontId="60"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42" fontId="19" fillId="0" borderId="0" applyFont="0" applyFill="0" applyBorder="0" applyAlignment="0" applyProtection="0"/>
    <xf numFmtId="0" fontId="19" fillId="0" borderId="0"/>
    <xf numFmtId="0" fontId="24" fillId="0" borderId="0"/>
    <xf numFmtId="0" fontId="24" fillId="0" borderId="0"/>
    <xf numFmtId="0" fontId="19" fillId="0" borderId="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0" fontId="24"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234" fontId="164" fillId="0" borderId="0">
      <protection locked="0"/>
    </xf>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2" fontId="19" fillId="0" borderId="0" applyFont="0" applyFill="0" applyBorder="0" applyAlignment="0" applyProtection="0"/>
    <xf numFmtId="0" fontId="24" fillId="0" borderId="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4" fillId="0" borderId="0"/>
    <xf numFmtId="43" fontId="19" fillId="0" borderId="0" applyFont="0" applyFill="0" applyBorder="0" applyAlignment="0" applyProtection="0"/>
    <xf numFmtId="0" fontId="24" fillId="0" borderId="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 fontId="27" fillId="0" borderId="0" applyFont="0" applyFill="0" applyBorder="0" applyAlignment="0" applyProtection="0">
      <alignment horizontal="left"/>
    </xf>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24" fillId="0" borderId="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9" fillId="0" borderId="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183" fontId="123" fillId="0" borderId="0"/>
    <xf numFmtId="0" fontId="24" fillId="0" borderId="0"/>
    <xf numFmtId="0" fontId="16"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42" fontId="19" fillId="0" borderId="0" applyFont="0" applyFill="0" applyBorder="0" applyAlignment="0" applyProtection="0"/>
    <xf numFmtId="0" fontId="24" fillId="0" borderId="0"/>
    <xf numFmtId="43" fontId="14"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21"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24" fillId="0" borderId="0"/>
    <xf numFmtId="0" fontId="16"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82" fillId="0" borderId="91">
      <alignment horizontal="left" vertical="center"/>
    </xf>
    <xf numFmtId="43" fontId="19" fillId="0" borderId="0" applyFont="0" applyFill="0" applyBorder="0" applyAlignment="0" applyProtection="0"/>
    <xf numFmtId="178" fontId="82" fillId="0" borderId="12">
      <alignment horizontal="left" vertical="center"/>
    </xf>
    <xf numFmtId="43" fontId="19" fillId="0" borderId="0" applyFont="0" applyFill="0" applyBorder="0" applyAlignment="0" applyProtection="0"/>
    <xf numFmtId="0" fontId="19" fillId="0" borderId="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6" fillId="0" borderId="0" applyNumberForma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169" fontId="124"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0" fontId="24" fillId="0" borderId="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19" fillId="0" borderId="0"/>
    <xf numFmtId="42" fontId="19" fillId="0" borderId="0" applyFont="0" applyFill="0" applyBorder="0" applyAlignment="0" applyProtection="0"/>
    <xf numFmtId="42" fontId="19" fillId="0" borderId="0" applyFont="0" applyFill="0" applyBorder="0" applyAlignment="0" applyProtection="0"/>
    <xf numFmtId="183" fontId="125" fillId="0" borderId="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0" fontId="16" fillId="0" borderId="0" applyNumberFormat="0" applyFill="0" applyBorder="0" applyAlignment="0" applyProtection="0"/>
    <xf numFmtId="0" fontId="59" fillId="0" borderId="0" applyNumberFormat="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42" fontId="1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4" fontId="14" fillId="0" borderId="0" applyFont="0" applyFill="0" applyBorder="0" applyAlignment="0" applyProtection="0"/>
    <xf numFmtId="0" fontId="19" fillId="0" borderId="0"/>
    <xf numFmtId="0" fontId="19" fillId="0" borderId="0"/>
    <xf numFmtId="164" fontId="14" fillId="0" borderId="0" applyFont="0" applyFill="0" applyBorder="0" applyAlignment="0" applyProtection="0"/>
    <xf numFmtId="42"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236" fontId="19" fillId="0" borderId="0" applyFont="0" applyFill="0" applyBorder="0" applyAlignment="0" applyProtection="0"/>
    <xf numFmtId="0" fontId="19" fillId="0" borderId="0"/>
    <xf numFmtId="0" fontId="19" fillId="0" borderId="0"/>
    <xf numFmtId="0" fontId="19" fillId="0" borderId="0"/>
    <xf numFmtId="0" fontId="24" fillId="0" borderId="0"/>
    <xf numFmtId="164"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165" fontId="19" fillId="0" borderId="0" applyFont="0" applyFill="0" applyBorder="0" applyAlignment="0" applyProtection="0"/>
    <xf numFmtId="170" fontId="19" fillId="0" borderId="0" applyFont="0" applyFill="0" applyBorder="0" applyAlignment="0" applyProtection="0"/>
    <xf numFmtId="165" fontId="19" fillId="0" borderId="0" applyFont="0" applyFill="0" applyBorder="0" applyAlignment="0" applyProtection="0"/>
    <xf numFmtId="0" fontId="59" fillId="0" borderId="0" applyNumberFormat="0" applyFont="0" applyFill="0" applyBorder="0" applyAlignment="0" applyProtection="0"/>
    <xf numFmtId="0" fontId="19" fillId="0" borderId="0"/>
    <xf numFmtId="43" fontId="19" fillId="0" borderId="0" applyFont="0" applyFill="0" applyBorder="0" applyAlignment="0" applyProtection="0"/>
    <xf numFmtId="43" fontId="14" fillId="0" borderId="0" applyFont="0" applyFill="0" applyBorder="0" applyAlignment="0" applyProtection="0"/>
    <xf numFmtId="0" fontId="24" fillId="0" borderId="0"/>
    <xf numFmtId="183"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14" fillId="0" borderId="0" applyFont="0" applyFill="0" applyBorder="0" applyAlignment="0" applyProtection="0"/>
    <xf numFmtId="0" fontId="19"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24" fillId="0" borderId="0"/>
    <xf numFmtId="43" fontId="14"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43" fontId="14" fillId="0" borderId="0" applyFont="0" applyFill="0" applyBorder="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170" fontId="19" fillId="0" borderId="0" applyFont="0" applyFill="0" applyBorder="0" applyAlignment="0" applyProtection="0"/>
    <xf numFmtId="42"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183" fontId="19" fillId="0" borderId="0" applyFont="0" applyFill="0" applyBorder="0" applyAlignment="0" applyProtection="0"/>
    <xf numFmtId="43" fontId="14" fillId="0" borderId="0" applyFont="0" applyFill="0" applyBorder="0" applyAlignment="0" applyProtection="0"/>
    <xf numFmtId="0" fontId="24" fillId="0" borderId="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2" fontId="19" fillId="0" borderId="0" applyFont="0" applyFill="0" applyBorder="0" applyAlignment="0" applyProtection="0"/>
    <xf numFmtId="165" fontId="72" fillId="0" borderId="0" applyFont="0" applyFill="0" applyBorder="0" applyAlignment="0" applyProtection="0"/>
    <xf numFmtId="0" fontId="19" fillId="0" borderId="0"/>
    <xf numFmtId="212" fontId="120" fillId="0" borderId="0" applyFill="0" applyBorder="0" applyAlignment="0" applyProtection="0"/>
    <xf numFmtId="43" fontId="19" fillId="0" borderId="0" applyFont="0" applyFill="0" applyBorder="0" applyAlignment="0" applyProtection="0"/>
    <xf numFmtId="0" fontId="24" fillId="0" borderId="0"/>
    <xf numFmtId="0" fontId="24" fillId="0" borderId="0"/>
    <xf numFmtId="0" fontId="24" fillId="0" borderId="0"/>
    <xf numFmtId="0" fontId="19" fillId="0" borderId="0"/>
    <xf numFmtId="236" fontId="19" fillId="0" borderId="0" applyFont="0" applyFill="0" applyBorder="0" applyAlignment="0" applyProtection="0"/>
    <xf numFmtId="212" fontId="120" fillId="0" borderId="0" applyFill="0" applyBorder="0" applyAlignment="0" applyProtection="0"/>
    <xf numFmtId="0" fontId="19" fillId="0" borderId="0"/>
    <xf numFmtId="43" fontId="19" fillId="0" borderId="0" applyFont="0" applyFill="0" applyBorder="0" applyAlignment="0" applyProtection="0"/>
    <xf numFmtId="0" fontId="19" fillId="0" borderId="0"/>
    <xf numFmtId="43" fontId="27" fillId="0" borderId="0" applyFont="0" applyFill="0" applyBorder="0" applyAlignment="0" applyProtection="0"/>
    <xf numFmtId="212" fontId="120" fillId="0" borderId="0" applyFill="0" applyBorder="0" applyAlignment="0" applyProtection="0"/>
    <xf numFmtId="0" fontId="19" fillId="0" borderId="0"/>
    <xf numFmtId="0" fontId="14" fillId="0" borderId="0"/>
    <xf numFmtId="43" fontId="81" fillId="0" borderId="0" applyFont="0" applyFill="0" applyBorder="0" applyAlignment="0" applyProtection="0"/>
    <xf numFmtId="165" fontId="1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42" fontId="19" fillId="0" borderId="0" applyFont="0" applyFill="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43" fontId="131" fillId="0" borderId="0" applyFont="0" applyFill="0" applyBorder="0" applyAlignment="0" applyProtection="0"/>
    <xf numFmtId="0" fontId="19" fillId="0" borderId="0"/>
    <xf numFmtId="43" fontId="59" fillId="0" borderId="0" applyFont="0" applyFill="0" applyBorder="0" applyAlignment="0" applyProtection="0"/>
    <xf numFmtId="0" fontId="19" fillId="0" borderId="0"/>
    <xf numFmtId="43" fontId="131"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24" fillId="0" borderId="0"/>
    <xf numFmtId="165" fontId="14" fillId="0" borderId="0" applyFont="0" applyFill="0" applyBorder="0" applyAlignment="0" applyProtection="0"/>
    <xf numFmtId="0" fontId="19" fillId="0" borderId="0"/>
    <xf numFmtId="0" fontId="19" fillId="0" borderId="0"/>
    <xf numFmtId="0" fontId="19" fillId="0" borderId="0"/>
    <xf numFmtId="0" fontId="2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4" fillId="0" borderId="0"/>
    <xf numFmtId="165" fontId="72" fillId="0" borderId="0" applyFont="0" applyFill="0" applyBorder="0" applyAlignment="0" applyProtection="0"/>
    <xf numFmtId="0" fontId="19" fillId="0" borderId="0"/>
    <xf numFmtId="43" fontId="19" fillId="0" borderId="0" applyFont="0" applyFill="0" applyBorder="0" applyAlignment="0" applyProtection="0"/>
    <xf numFmtId="212" fontId="120" fillId="0" borderId="0" applyFill="0" applyBorder="0" applyAlignment="0" applyProtection="0"/>
    <xf numFmtId="43" fontId="59" fillId="0" borderId="0" applyFont="0" applyFill="0" applyBorder="0" applyAlignment="0" applyProtection="0"/>
    <xf numFmtId="43" fontId="14" fillId="0" borderId="0" applyFont="0" applyFill="0" applyBorder="0" applyAlignment="0" applyProtection="0"/>
    <xf numFmtId="168" fontId="14" fillId="0" borderId="0" applyFont="0" applyFill="0" applyBorder="0" applyAlignment="0" applyProtection="0"/>
    <xf numFmtId="0" fontId="59" fillId="0" borderId="0" applyNumberFormat="0" applyFont="0" applyFill="0" applyBorder="0" applyAlignment="0" applyProtection="0"/>
    <xf numFmtId="0" fontId="14" fillId="0" borderId="0"/>
    <xf numFmtId="168" fontId="14" fillId="0" borderId="0" applyFont="0" applyFill="0" applyBorder="0" applyAlignment="0" applyProtection="0"/>
    <xf numFmtId="0" fontId="14" fillId="0" borderId="0"/>
    <xf numFmtId="0" fontId="24" fillId="0" borderId="0"/>
    <xf numFmtId="0" fontId="14" fillId="0" borderId="0"/>
    <xf numFmtId="0" fontId="19" fillId="0" borderId="0"/>
    <xf numFmtId="0" fontId="14" fillId="0" borderId="0"/>
    <xf numFmtId="0" fontId="19" fillId="0" borderId="0"/>
    <xf numFmtId="0" fontId="59" fillId="0" borderId="0" applyNumberFormat="0" applyFont="0" applyFill="0" applyBorder="0" applyAlignment="0" applyProtection="0"/>
    <xf numFmtId="0" fontId="14" fillId="0" borderId="0"/>
    <xf numFmtId="165" fontId="72" fillId="0" borderId="0" applyFont="0" applyFill="0" applyBorder="0" applyAlignment="0" applyProtection="0"/>
    <xf numFmtId="0" fontId="59" fillId="0" borderId="0" applyNumberFormat="0" applyFont="0" applyFill="0" applyBorder="0" applyAlignment="0" applyProtection="0"/>
    <xf numFmtId="0" fontId="14" fillId="0" borderId="0"/>
    <xf numFmtId="248"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9" fillId="0" borderId="0"/>
    <xf numFmtId="0" fontId="14" fillId="0" borderId="0"/>
    <xf numFmtId="0" fontId="19" fillId="0" borderId="0"/>
    <xf numFmtId="0" fontId="59" fillId="0" borderId="0" applyNumberFormat="0" applyFont="0" applyFill="0" applyBorder="0" applyAlignment="0" applyProtection="0"/>
    <xf numFmtId="0" fontId="14" fillId="0" borderId="0"/>
    <xf numFmtId="0" fontId="24" fillId="0" borderId="0"/>
    <xf numFmtId="0" fontId="59" fillId="0" borderId="0" applyNumberFormat="0" applyFont="0" applyFill="0" applyBorder="0" applyAlignment="0" applyProtection="0"/>
    <xf numFmtId="0" fontId="14" fillId="0" borderId="0"/>
    <xf numFmtId="43" fontId="14" fillId="0" borderId="0" applyFont="0" applyFill="0" applyBorder="0" applyAlignment="0" applyProtection="0"/>
    <xf numFmtId="165" fontId="72" fillId="0" borderId="0" applyFont="0" applyFill="0" applyBorder="0" applyAlignment="0" applyProtection="0"/>
    <xf numFmtId="0" fontId="14" fillId="0" borderId="0"/>
    <xf numFmtId="0" fontId="19" fillId="0" borderId="0"/>
    <xf numFmtId="0" fontId="14" fillId="0" borderId="0"/>
    <xf numFmtId="0" fontId="19" fillId="0" borderId="0"/>
    <xf numFmtId="0" fontId="14" fillId="0" borderId="0"/>
    <xf numFmtId="0" fontId="24" fillId="0" borderId="0"/>
    <xf numFmtId="0" fontId="59" fillId="0" borderId="0" applyNumberFormat="0" applyFont="0" applyFill="0" applyBorder="0" applyAlignment="0" applyProtection="0"/>
    <xf numFmtId="0" fontId="24" fillId="0" borderId="0"/>
    <xf numFmtId="0" fontId="14" fillId="0" borderId="0"/>
    <xf numFmtId="0" fontId="19" fillId="0" borderId="0"/>
    <xf numFmtId="0" fontId="14" fillId="0" borderId="0"/>
    <xf numFmtId="0" fontId="19" fillId="0" borderId="0"/>
    <xf numFmtId="0" fontId="19" fillId="0" borderId="0"/>
    <xf numFmtId="0" fontId="24" fillId="0" borderId="0"/>
    <xf numFmtId="0" fontId="24" fillId="0" borderId="0"/>
    <xf numFmtId="0" fontId="14" fillId="0" borderId="0"/>
    <xf numFmtId="0" fontId="19" fillId="0" borderId="0"/>
    <xf numFmtId="0" fontId="14" fillId="0" borderId="0"/>
    <xf numFmtId="0" fontId="19" fillId="0" borderId="0"/>
    <xf numFmtId="0" fontId="24" fillId="0" borderId="0"/>
    <xf numFmtId="0" fontId="19" fillId="0" borderId="0"/>
    <xf numFmtId="0" fontId="24" fillId="0" borderId="0"/>
    <xf numFmtId="0" fontId="14" fillId="0" borderId="0"/>
    <xf numFmtId="0" fontId="19" fillId="0" borderId="0"/>
    <xf numFmtId="0" fontId="14" fillId="0" borderId="0"/>
    <xf numFmtId="0" fontId="19" fillId="0" borderId="0"/>
    <xf numFmtId="0" fontId="19" fillId="0" borderId="0"/>
    <xf numFmtId="0" fontId="24" fillId="0" borderId="0"/>
    <xf numFmtId="0" fontId="19" fillId="0" borderId="0"/>
    <xf numFmtId="0" fontId="14" fillId="0" borderId="0"/>
    <xf numFmtId="0" fontId="24" fillId="0" borderId="0"/>
    <xf numFmtId="0" fontId="24" fillId="0" borderId="0"/>
    <xf numFmtId="0" fontId="19" fillId="0" borderId="0"/>
    <xf numFmtId="0" fontId="24" fillId="0" borderId="0"/>
    <xf numFmtId="0" fontId="24" fillId="0" borderId="0"/>
    <xf numFmtId="195" fontId="120" fillId="0" borderId="0" applyFill="0" applyBorder="0" applyAlignment="0" applyProtection="0"/>
    <xf numFmtId="0" fontId="24" fillId="0" borderId="0"/>
    <xf numFmtId="0" fontId="24" fillId="0" borderId="0"/>
    <xf numFmtId="42" fontId="19" fillId="0" borderId="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165" fontId="72"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165" fontId="1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4" fillId="0" borderId="0"/>
    <xf numFmtId="0" fontId="19" fillId="0" borderId="0"/>
    <xf numFmtId="0" fontId="19" fillId="0" borderId="0"/>
    <xf numFmtId="0" fontId="24" fillId="0" borderId="0"/>
    <xf numFmtId="0" fontId="19" fillId="0" borderId="0"/>
    <xf numFmtId="0" fontId="24" fillId="0" borderId="0"/>
    <xf numFmtId="0" fontId="24" fillId="0" borderId="0"/>
    <xf numFmtId="43" fontId="14" fillId="0" borderId="0" applyFont="0" applyFill="0" applyBorder="0" applyAlignment="0" applyProtection="0"/>
    <xf numFmtId="165"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36" fillId="0" borderId="0" applyNumberFormat="0" applyFill="0" applyBorder="0" applyAlignment="0" applyProtection="0">
      <alignment vertical="top"/>
      <protection locked="0"/>
    </xf>
    <xf numFmtId="0" fontId="19" fillId="0" borderId="0"/>
    <xf numFmtId="236" fontId="19" fillId="0" borderId="0" applyFont="0" applyFill="0" applyBorder="0" applyAlignment="0" applyProtection="0"/>
    <xf numFmtId="165"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236" fontId="19"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42" fontId="19" fillId="0" borderId="0" applyFont="0" applyFill="0" applyBorder="0" applyAlignment="0" applyProtection="0"/>
    <xf numFmtId="165" fontId="19" fillId="0" borderId="0" applyFont="0" applyFill="0" applyBorder="0" applyAlignment="0" applyProtection="0"/>
    <xf numFmtId="0" fontId="19" fillId="0" borderId="0"/>
    <xf numFmtId="0" fontId="24" fillId="0" borderId="0"/>
    <xf numFmtId="0" fontId="19" fillId="0" borderId="0"/>
    <xf numFmtId="0" fontId="19" fillId="0" borderId="0"/>
    <xf numFmtId="0" fontId="1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9" fillId="0" borderId="0"/>
    <xf numFmtId="0" fontId="14" fillId="0" borderId="0"/>
    <xf numFmtId="0" fontId="24" fillId="0" borderId="0"/>
    <xf numFmtId="0" fontId="14" fillId="0" borderId="0"/>
    <xf numFmtId="0" fontId="24" fillId="0" borderId="0"/>
    <xf numFmtId="0" fontId="19" fillId="0" borderId="0"/>
    <xf numFmtId="0" fontId="24" fillId="0" borderId="0"/>
    <xf numFmtId="0" fontId="14" fillId="0" borderId="0"/>
    <xf numFmtId="0" fontId="24" fillId="0" borderId="0"/>
    <xf numFmtId="0" fontId="16" fillId="0" borderId="0" applyNumberFormat="0" applyFill="0" applyBorder="0" applyAlignment="0" applyProtection="0"/>
    <xf numFmtId="0" fontId="14" fillId="0" borderId="0"/>
    <xf numFmtId="0" fontId="19" fillId="0" borderId="0"/>
    <xf numFmtId="0" fontId="14" fillId="0" borderId="0"/>
    <xf numFmtId="0" fontId="24" fillId="0" borderId="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9" fillId="0" borderId="0"/>
    <xf numFmtId="0" fontId="1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14" fillId="0" borderId="0"/>
    <xf numFmtId="0" fontId="19" fillId="0" borderId="0"/>
    <xf numFmtId="0" fontId="24" fillId="0" borderId="0"/>
    <xf numFmtId="0" fontId="14" fillId="0" borderId="0"/>
    <xf numFmtId="0" fontId="19" fillId="0" borderId="0"/>
    <xf numFmtId="0" fontId="14" fillId="0" borderId="0"/>
    <xf numFmtId="0" fontId="19" fillId="0" borderId="0"/>
    <xf numFmtId="0" fontId="24" fillId="0" borderId="0"/>
    <xf numFmtId="0" fontId="24" fillId="0" borderId="0"/>
    <xf numFmtId="0" fontId="14" fillId="0" borderId="0"/>
    <xf numFmtId="0" fontId="19" fillId="0" borderId="0"/>
    <xf numFmtId="0" fontId="19" fillId="0" borderId="0"/>
    <xf numFmtId="0" fontId="14" fillId="0" borderId="0"/>
    <xf numFmtId="0" fontId="19" fillId="0" borderId="0"/>
    <xf numFmtId="0" fontId="19" fillId="0" borderId="0"/>
    <xf numFmtId="0" fontId="24" fillId="0" borderId="0"/>
    <xf numFmtId="0" fontId="24" fillId="0" borderId="0"/>
    <xf numFmtId="0" fontId="14" fillId="0" borderId="0"/>
    <xf numFmtId="0" fontId="19" fillId="0" borderId="0"/>
    <xf numFmtId="0" fontId="19" fillId="0" borderId="0"/>
    <xf numFmtId="0" fontId="14" fillId="0" borderId="0"/>
    <xf numFmtId="0" fontId="19" fillId="0" borderId="0"/>
    <xf numFmtId="0" fontId="24" fillId="0" borderId="0"/>
    <xf numFmtId="0" fontId="19" fillId="0" borderId="0"/>
    <xf numFmtId="0" fontId="24" fillId="0" borderId="0"/>
    <xf numFmtId="0" fontId="19" fillId="0" borderId="0"/>
    <xf numFmtId="0" fontId="14" fillId="0" borderId="0"/>
    <xf numFmtId="0" fontId="19" fillId="0" borderId="0"/>
    <xf numFmtId="0" fontId="1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19" fillId="0" borderId="0"/>
    <xf numFmtId="42"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42"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42" fontId="19" fillId="0" borderId="0" applyFont="0" applyFill="0" applyBorder="0" applyAlignment="0" applyProtection="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4" fillId="0" borderId="0"/>
    <xf numFmtId="43" fontId="131" fillId="0" borderId="0" applyFont="0" applyFill="0" applyBorder="0" applyAlignment="0" applyProtection="0"/>
    <xf numFmtId="0" fontId="19" fillId="0" borderId="0"/>
    <xf numFmtId="43" fontId="131" fillId="0" borderId="0" applyFont="0" applyFill="0" applyBorder="0" applyAlignment="0" applyProtection="0"/>
    <xf numFmtId="0" fontId="24" fillId="0" borderId="0"/>
    <xf numFmtId="0" fontId="19" fillId="0" borderId="0"/>
    <xf numFmtId="42"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0" fontId="24" fillId="0" borderId="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00" fillId="82" borderId="57" applyNumberFormat="0" applyAlignment="0" applyProtection="0"/>
    <xf numFmtId="43" fontId="19" fillId="0" borderId="0" applyFont="0" applyFill="0" applyBorder="0" applyAlignment="0" applyProtection="0"/>
    <xf numFmtId="0" fontId="138" fillId="82" borderId="57"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43" fontId="14" fillId="0" borderId="0" applyFont="0" applyFill="0" applyBorder="0" applyAlignment="0" applyProtection="0"/>
    <xf numFmtId="0" fontId="19" fillId="0" borderId="0"/>
    <xf numFmtId="0" fontId="19" fillId="0" borderId="0"/>
    <xf numFmtId="0" fontId="24" fillId="0" borderId="0"/>
    <xf numFmtId="43" fontId="19"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43" fontId="1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166" fontId="14"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21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166" fontId="14" fillId="0" borderId="0" applyFont="0" applyFill="0" applyBorder="0" applyAlignment="0" applyProtection="0"/>
    <xf numFmtId="42" fontId="19" fillId="0" borderId="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43" fontId="14" fillId="0" borderId="0" applyFont="0" applyFill="0" applyBorder="0" applyAlignment="0" applyProtection="0"/>
    <xf numFmtId="0" fontId="19" fillId="0" borderId="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4" fillId="0" borderId="0"/>
    <xf numFmtId="43" fontId="19"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6" fontId="14" fillId="0" borderId="0" applyFont="0" applyFill="0" applyBorder="0" applyAlignment="0" applyProtection="0"/>
    <xf numFmtId="0" fontId="14" fillId="0" borderId="0"/>
    <xf numFmtId="42" fontId="1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219" fillId="0" borderId="0" applyFont="0" applyFill="0" applyBorder="0" applyAlignment="0" applyProtection="0"/>
    <xf numFmtId="166" fontId="14" fillId="0" borderId="0" applyFont="0" applyFill="0" applyBorder="0" applyAlignment="0" applyProtection="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4" fillId="60" borderId="75" applyNumberFormat="0" applyProtection="0">
      <alignment vertical="center"/>
    </xf>
    <xf numFmtId="0" fontId="19" fillId="0" borderId="0"/>
    <xf numFmtId="0" fontId="19"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0" fontId="24" fillId="0" borderId="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3" fontId="1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6" fillId="0" borderId="0" applyNumberFormat="0" applyFill="0" applyBorder="0" applyAlignment="0" applyProtection="0"/>
    <xf numFmtId="0"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59" fillId="0" borderId="0" applyNumberFormat="0" applyFont="0" applyFill="0" applyBorder="0" applyAlignment="0" applyProtection="0"/>
    <xf numFmtId="0" fontId="19" fillId="0" borderId="0" applyFont="0" applyFill="0" applyBorder="0" applyAlignment="0" applyProtection="0"/>
    <xf numFmtId="0" fontId="19" fillId="0" borderId="0"/>
    <xf numFmtId="0" fontId="24"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2" fontId="19" fillId="0" borderId="0" applyFont="0" applyFill="0" applyBorder="0" applyAlignment="0" applyProtection="0"/>
    <xf numFmtId="42" fontId="1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165" fontId="19" fillId="0" borderId="0" applyFont="0" applyFill="0" applyBorder="0" applyAlignment="0" applyProtection="0"/>
    <xf numFmtId="0" fontId="24" fillId="0" borderId="0"/>
    <xf numFmtId="0" fontId="19" fillId="0" borderId="0"/>
    <xf numFmtId="0" fontId="19" fillId="0" borderId="0"/>
    <xf numFmtId="0"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19" fillId="0" borderId="0"/>
    <xf numFmtId="212" fontId="120" fillId="0" borderId="0" applyFill="0" applyBorder="0" applyAlignment="0" applyProtection="0"/>
    <xf numFmtId="0" fontId="19" fillId="0" borderId="0"/>
    <xf numFmtId="0" fontId="19" fillId="0" borderId="0"/>
    <xf numFmtId="0" fontId="24" fillId="0" borderId="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236" fontId="19" fillId="0" borderId="0" applyFont="0" applyFill="0" applyBorder="0" applyAlignment="0" applyProtection="0"/>
    <xf numFmtId="42" fontId="19" fillId="0" borderId="0" applyFont="0" applyFill="0" applyBorder="0" applyAlignment="0" applyProtection="0"/>
    <xf numFmtId="0" fontId="19" fillId="0" borderId="0"/>
    <xf numFmtId="165"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0" fontId="14" fillId="0" borderId="0"/>
    <xf numFmtId="42" fontId="19" fillId="0" borderId="0" applyFont="0" applyFill="0" applyBorder="0" applyAlignment="0" applyProtection="0"/>
    <xf numFmtId="0" fontId="19" fillId="0" borderId="0"/>
    <xf numFmtId="165" fontId="59" fillId="0" borderId="0" applyFont="0" applyFill="0" applyBorder="0" applyAlignment="0" applyProtection="0"/>
    <xf numFmtId="42" fontId="19" fillId="0" borderId="0" applyFont="0" applyFill="0" applyBorder="0" applyAlignment="0" applyProtection="0"/>
    <xf numFmtId="0" fontId="19" fillId="0" borderId="0"/>
    <xf numFmtId="43" fontId="19" fillId="0" borderId="0" applyFont="0" applyFill="0" applyBorder="0" applyAlignment="0" applyProtection="0"/>
    <xf numFmtId="42" fontId="19" fillId="0" borderId="0" applyFont="0" applyFill="0" applyBorder="0" applyAlignment="0" applyProtection="0"/>
    <xf numFmtId="0" fontId="19" fillId="0" borderId="0"/>
    <xf numFmtId="42" fontId="19" fillId="0" borderId="0" applyFont="0" applyFill="0" applyBorder="0" applyAlignment="0" applyProtection="0"/>
    <xf numFmtId="236" fontId="19" fillId="0" borderId="0" applyFont="0" applyFill="0" applyBorder="0" applyAlignment="0" applyProtection="0"/>
    <xf numFmtId="0" fontId="19" fillId="0" borderId="0"/>
    <xf numFmtId="42" fontId="19" fillId="0" borderId="0" applyFont="0" applyFill="0" applyBorder="0" applyAlignment="0" applyProtection="0"/>
    <xf numFmtId="236" fontId="19" fillId="0" borderId="0" applyFont="0" applyFill="0" applyBorder="0" applyAlignment="0" applyProtection="0"/>
    <xf numFmtId="0" fontId="24" fillId="0" borderId="0"/>
    <xf numFmtId="42" fontId="19" fillId="0" borderId="0" applyFont="0" applyFill="0" applyBorder="0" applyAlignment="0" applyProtection="0"/>
    <xf numFmtId="43" fontId="14"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0" fontId="24" fillId="0" borderId="0"/>
    <xf numFmtId="165" fontId="19" fillId="0" borderId="0" applyFon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212" fontId="120" fillId="0" borderId="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24" fillId="0" borderId="0"/>
    <xf numFmtId="0" fontId="19" fillId="0" borderId="0"/>
    <xf numFmtId="0" fontId="24" fillId="0" borderId="0"/>
    <xf numFmtId="0" fontId="24" fillId="0" borderId="0"/>
    <xf numFmtId="43" fontId="14" fillId="0" borderId="0" applyFont="0" applyFill="0" applyBorder="0" applyAlignment="0" applyProtection="0"/>
    <xf numFmtId="0" fontId="24"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5" fontId="19" fillId="0" borderId="0"/>
    <xf numFmtId="42" fontId="19" fillId="0" borderId="0" applyFont="0" applyFill="0" applyBorder="0" applyAlignment="0" applyProtection="0"/>
    <xf numFmtId="15" fontId="19" fillId="0" borderId="0"/>
    <xf numFmtId="42" fontId="19" fillId="0" borderId="0" applyFont="0" applyFill="0" applyBorder="0" applyAlignment="0" applyProtection="0"/>
    <xf numFmtId="0" fontId="19" fillId="0" borderId="0"/>
    <xf numFmtId="15" fontId="19" fillId="0" borderId="0"/>
    <xf numFmtId="0" fontId="19" fillId="0" borderId="0"/>
    <xf numFmtId="15" fontId="19" fillId="0" borderId="0"/>
    <xf numFmtId="0" fontId="19" fillId="0" borderId="0"/>
    <xf numFmtId="165" fontId="59" fillId="0" borderId="0" applyFont="0" applyFill="0" applyBorder="0" applyAlignment="0" applyProtection="0"/>
    <xf numFmtId="0" fontId="19" fillId="0" borderId="0"/>
    <xf numFmtId="0" fontId="19" fillId="0" borderId="0"/>
    <xf numFmtId="0" fontId="19" fillId="0" borderId="0"/>
    <xf numFmtId="43" fontId="21"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24" fillId="0" borderId="0"/>
    <xf numFmtId="42" fontId="19" fillId="0" borderId="0" applyFont="0" applyFill="0" applyBorder="0" applyAlignment="0" applyProtection="0"/>
    <xf numFmtId="0" fontId="19" fillId="0" borderId="0"/>
    <xf numFmtId="0" fontId="24" fillId="0" borderId="0"/>
    <xf numFmtId="42" fontId="19" fillId="0" borderId="0" applyFont="0" applyFill="0" applyBorder="0" applyAlignment="0" applyProtection="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165" fontId="72" fillId="0" borderId="0" applyFont="0" applyFill="0" applyBorder="0" applyAlignment="0" applyProtection="0"/>
    <xf numFmtId="0" fontId="59" fillId="0" borderId="0" applyNumberFormat="0" applyFont="0" applyFill="0" applyBorder="0" applyAlignment="0" applyProtection="0"/>
    <xf numFmtId="42" fontId="19" fillId="0" borderId="0" applyFont="0" applyFill="0" applyBorder="0" applyAlignment="0" applyProtection="0"/>
    <xf numFmtId="165" fontId="72"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0"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5" fontId="72"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24" fillId="0" borderId="0"/>
    <xf numFmtId="0" fontId="24" fillId="0" borderId="0"/>
    <xf numFmtId="42" fontId="19" fillId="0" borderId="0" applyFont="0" applyFill="0" applyBorder="0" applyAlignment="0" applyProtection="0"/>
    <xf numFmtId="43" fontId="19" fillId="0" borderId="0" applyFont="0" applyFill="0" applyBorder="0" applyAlignment="0" applyProtection="0"/>
    <xf numFmtId="42" fontId="19" fillId="0" borderId="0" applyFont="0" applyFill="0" applyBorder="0" applyAlignment="0" applyProtection="0"/>
    <xf numFmtId="165" fontId="5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220" fontId="59"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42" fontId="19"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43" fontId="14" fillId="0" borderId="0" applyFont="0" applyFill="0" applyBorder="0" applyAlignment="0" applyProtection="0"/>
    <xf numFmtId="0" fontId="24" fillId="0" borderId="0"/>
    <xf numFmtId="0" fontId="24" fillId="0" borderId="0"/>
    <xf numFmtId="43" fontId="14"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0" fontId="24" fillId="0" borderId="0"/>
    <xf numFmtId="42" fontId="19" fillId="0" borderId="0" applyFon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42" fontId="19" fillId="0" borderId="0" applyFont="0" applyFill="0" applyBorder="0" applyAlignment="0" applyProtection="0"/>
    <xf numFmtId="0" fontId="158" fillId="0" borderId="0" applyProtection="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43"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4" fillId="0" borderId="0"/>
    <xf numFmtId="0" fontId="19" fillId="0" borderId="0"/>
    <xf numFmtId="43" fontId="19" fillId="0" borderId="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9" fontId="19" fillId="0" borderId="0" applyFont="0" applyFill="0" applyBorder="0" applyAlignment="0" applyProtection="0"/>
    <xf numFmtId="180" fontId="125" fillId="0" borderId="0" applyFont="0" applyFill="0" applyBorder="0" applyAlignment="0" applyProtection="0"/>
    <xf numFmtId="0" fontId="19" fillId="0" borderId="0"/>
    <xf numFmtId="165" fontId="59" fillId="0" borderId="0" applyFont="0" applyFill="0" applyBorder="0" applyAlignment="0" applyProtection="0"/>
    <xf numFmtId="180" fontId="125" fillId="0" borderId="0" applyFont="0" applyFill="0" applyBorder="0" applyAlignment="0" applyProtection="0"/>
    <xf numFmtId="0" fontId="59" fillId="0" borderId="0" applyNumberFormat="0" applyFont="0" applyFill="0" applyBorder="0" applyAlignment="0" applyProtection="0"/>
    <xf numFmtId="180" fontId="125" fillId="0" borderId="0" applyFont="0" applyFill="0" applyBorder="0" applyAlignment="0" applyProtection="0"/>
    <xf numFmtId="0" fontId="59" fillId="0" borderId="0" applyNumberFormat="0" applyFont="0" applyFill="0" applyBorder="0" applyAlignment="0" applyProtection="0"/>
    <xf numFmtId="178" fontId="27"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43" fontId="14"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165" fontId="14"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165" fontId="14" fillId="0" borderId="0" applyFont="0" applyFill="0" applyBorder="0" applyAlignment="0" applyProtection="0"/>
    <xf numFmtId="165" fontId="59" fillId="0" borderId="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165" fontId="59" fillId="0" borderId="0" applyFont="0" applyFill="0" applyBorder="0" applyAlignment="0" applyProtection="0"/>
    <xf numFmtId="0" fontId="19" fillId="0" borderId="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16" fillId="0" borderId="0" applyNumberFormat="0" applyFill="0" applyBorder="0" applyAlignment="0" applyProtection="0"/>
    <xf numFmtId="165" fontId="72" fillId="0" borderId="0" applyFont="0" applyFill="0" applyBorder="0" applyAlignment="0" applyProtection="0"/>
    <xf numFmtId="212" fontId="120" fillId="0" borderId="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83" fontId="157" fillId="105" borderId="0" applyNumberFormat="0" applyBorder="0" applyAlignment="0">
      <protection hidden="1"/>
    </xf>
    <xf numFmtId="0" fontId="59" fillId="0" borderId="0" applyNumberFormat="0" applyFont="0" applyFill="0" applyBorder="0" applyAlignment="0" applyProtection="0"/>
    <xf numFmtId="0" fontId="16" fillId="0" borderId="0" applyNumberFormat="0" applyFill="0" applyBorder="0" applyAlignment="0" applyProtection="0"/>
    <xf numFmtId="0" fontId="24" fillId="0" borderId="0"/>
    <xf numFmtId="0" fontId="14"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43" fontId="14" fillId="0" borderId="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14" fillId="0" borderId="0" applyNumberFormat="0" applyFill="0" applyBorder="0" applyAlignment="0" applyProtection="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83" fontId="107" fillId="0" borderId="0" applyNumberForma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43" fontId="14"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4"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19" fillId="0" borderId="0"/>
    <xf numFmtId="165" fontId="59" fillId="0" borderId="0" applyFont="0" applyFill="0" applyBorder="0" applyAlignment="0" applyProtection="0"/>
    <xf numFmtId="0" fontId="19"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43" fontId="14" fillId="0" borderId="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38" fontId="56" fillId="0" borderId="27"/>
    <xf numFmtId="165" fontId="59" fillId="0" borderId="0" applyFont="0" applyFill="0" applyBorder="0" applyAlignment="0" applyProtection="0"/>
    <xf numFmtId="240" fontId="56" fillId="0" borderId="83"/>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3" fontId="19" fillId="0" borderId="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24" fillId="0" borderId="0"/>
    <xf numFmtId="165" fontId="59" fillId="0" borderId="0" applyFont="0" applyFill="0" applyBorder="0" applyAlignment="0" applyProtection="0"/>
    <xf numFmtId="183" fontId="239" fillId="0" borderId="0" applyNumberFormat="0" applyFill="0" applyBorder="0" applyAlignment="0" applyProtection="0"/>
    <xf numFmtId="0" fontId="19" fillId="0" borderId="0"/>
    <xf numFmtId="0" fontId="59" fillId="0" borderId="0" applyNumberFormat="0" applyFont="0" applyFill="0" applyBorder="0" applyAlignment="0" applyProtection="0"/>
    <xf numFmtId="165" fontId="72" fillId="0" borderId="0" applyFont="0" applyFill="0" applyBorder="0" applyAlignment="0" applyProtection="0"/>
    <xf numFmtId="0" fontId="239" fillId="0" borderId="0" applyNumberForma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8" fontId="24" fillId="0" borderId="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24" fillId="0" borderId="0"/>
    <xf numFmtId="0" fontId="2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214" fontId="218" fillId="0" borderId="0">
      <protection locked="0"/>
    </xf>
    <xf numFmtId="0" fontId="24" fillId="0" borderId="0"/>
    <xf numFmtId="0" fontId="24" fillId="0" borderId="0"/>
    <xf numFmtId="165" fontId="59" fillId="0" borderId="0" applyFont="0" applyFill="0" applyBorder="0" applyAlignment="0" applyProtection="0"/>
    <xf numFmtId="214" fontId="135" fillId="0" borderId="0">
      <protection locked="0"/>
    </xf>
    <xf numFmtId="165" fontId="59" fillId="0" borderId="0" applyFont="0" applyFill="0" applyBorder="0" applyAlignment="0" applyProtection="0"/>
    <xf numFmtId="0" fontId="24" fillId="0" borderId="0"/>
    <xf numFmtId="0" fontId="19" fillId="0" borderId="0"/>
    <xf numFmtId="0" fontId="24" fillId="0" borderId="0"/>
    <xf numFmtId="165" fontId="5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59" fillId="0" borderId="0" applyNumberFormat="0" applyFont="0" applyFill="0" applyBorder="0" applyAlignment="0" applyProtection="0"/>
    <xf numFmtId="0" fontId="14" fillId="0" borderId="0"/>
    <xf numFmtId="0" fontId="19"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69" fillId="0" borderId="0"/>
    <xf numFmtId="0" fontId="59" fillId="0" borderId="0" applyNumberFormat="0" applyFont="0" applyFill="0" applyBorder="0" applyAlignment="0" applyProtection="0"/>
    <xf numFmtId="0" fontId="69" fillId="0" borderId="0"/>
    <xf numFmtId="0" fontId="59" fillId="0" borderId="0" applyNumberFormat="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43" fontId="1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47" fontId="5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198" fontId="72"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4" fontId="19" fillId="0" borderId="0" applyProtection="0">
      <alignment vertical="center"/>
    </xf>
    <xf numFmtId="0" fontId="59" fillId="0" borderId="0" applyNumberFormat="0" applyFont="0" applyFill="0" applyBorder="0" applyAlignment="0" applyProtection="0"/>
    <xf numFmtId="14" fontId="19" fillId="0" borderId="0" applyProtection="0">
      <alignment vertical="center"/>
    </xf>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6" fillId="0" borderId="0" applyNumberForma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24" fillId="0" borderId="0"/>
    <xf numFmtId="0" fontId="24"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43"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24" fillId="0" borderId="0"/>
    <xf numFmtId="43"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59" fillId="0" borderId="0" applyNumberFormat="0" applyFont="0" applyFill="0" applyBorder="0" applyAlignment="0" applyProtection="0"/>
    <xf numFmtId="43" fontId="5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4" fillId="0" borderId="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0" fontId="14" fillId="0" borderId="0"/>
    <xf numFmtId="0" fontId="59" fillId="0" borderId="0" applyNumberFormat="0" applyFont="0" applyFill="0" applyBorder="0" applyAlignment="0" applyProtection="0"/>
    <xf numFmtId="43" fontId="59" fillId="0" borderId="0" applyFont="0" applyFill="0" applyBorder="0" applyAlignment="0" applyProtection="0"/>
    <xf numFmtId="0" fontId="16" fillId="0" borderId="0" applyNumberFormat="0" applyFill="0" applyBorder="0" applyAlignment="0" applyProtection="0"/>
    <xf numFmtId="0" fontId="14"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14" fillId="0" borderId="0"/>
    <xf numFmtId="0" fontId="59" fillId="0" borderId="0" applyNumberFormat="0" applyFont="0" applyFill="0" applyBorder="0" applyAlignment="0" applyProtection="0"/>
    <xf numFmtId="43" fontId="59" fillId="0" borderId="0" applyFont="0" applyFill="0" applyBorder="0" applyAlignment="0" applyProtection="0"/>
    <xf numFmtId="0" fontId="16" fillId="0" borderId="0" applyNumberFormat="0" applyFill="0" applyBorder="0" applyAlignment="0" applyProtection="0"/>
    <xf numFmtId="0" fontId="14"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1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14" fillId="0" borderId="0"/>
    <xf numFmtId="43" fontId="19" fillId="0" borderId="0" applyFont="0" applyFill="0" applyBorder="0" applyAlignment="0" applyProtection="0"/>
    <xf numFmtId="0" fontId="24" fillId="0" borderId="0"/>
    <xf numFmtId="0" fontId="14" fillId="0" borderId="0"/>
    <xf numFmtId="165" fontId="14" fillId="0" borderId="0" applyFont="0" applyFill="0" applyBorder="0" applyAlignment="0" applyProtection="0"/>
    <xf numFmtId="0" fontId="24" fillId="0" borderId="0"/>
    <xf numFmtId="165" fontId="14" fillId="0" borderId="0" applyFont="0" applyFill="0" applyBorder="0" applyAlignment="0" applyProtection="0"/>
    <xf numFmtId="0" fontId="19" fillId="0" borderId="0"/>
    <xf numFmtId="0" fontId="19" fillId="0" borderId="0"/>
    <xf numFmtId="170" fontId="14" fillId="0" borderId="0" applyFont="0" applyFill="0" applyBorder="0" applyAlignment="0" applyProtection="0"/>
    <xf numFmtId="43" fontId="131" fillId="0" borderId="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43"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43" fontId="131" fillId="0" borderId="0" applyFont="0" applyFill="0" applyBorder="0" applyAlignment="0" applyProtection="0"/>
    <xf numFmtId="43" fontId="1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4" fillId="0" borderId="0" applyFont="0" applyFill="0" applyBorder="0" applyAlignment="0" applyProtection="0"/>
    <xf numFmtId="0" fontId="19" fillId="0" borderId="0"/>
    <xf numFmtId="43" fontId="131"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31" fillId="0" borderId="0" applyFont="0" applyFill="0" applyBorder="0" applyAlignment="0" applyProtection="0"/>
    <xf numFmtId="43" fontId="5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3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0" fontId="24" fillId="0" borderId="0"/>
    <xf numFmtId="0" fontId="59" fillId="0" borderId="0" applyNumberFormat="0" applyFont="0" applyFill="0" applyBorder="0" applyAlignment="0" applyProtection="0"/>
    <xf numFmtId="0" fontId="16" fillId="0" borderId="0" applyNumberFormat="0" applyFill="0" applyBorder="0" applyAlignment="0" applyProtection="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59" fillId="0" borderId="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24"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165"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59" fillId="0" borderId="0" applyNumberFormat="0" applyFont="0" applyFill="0" applyBorder="0" applyAlignment="0" applyProtection="0"/>
    <xf numFmtId="0" fontId="24" fillId="0" borderId="0"/>
    <xf numFmtId="0" fontId="59" fillId="0" borderId="0" applyNumberFormat="0" applyFont="0" applyFill="0" applyBorder="0" applyAlignment="0" applyProtection="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165" fontId="14" fillId="0" borderId="0" applyFont="0" applyFill="0" applyBorder="0" applyAlignment="0" applyProtection="0"/>
    <xf numFmtId="0" fontId="19" fillId="0" borderId="0"/>
    <xf numFmtId="212" fontId="120" fillId="0" borderId="0" applyFill="0" applyBorder="0" applyAlignment="0" applyProtection="0"/>
    <xf numFmtId="0" fontId="19" fillId="0" borderId="0"/>
    <xf numFmtId="43" fontId="19" fillId="0" borderId="0" applyFont="0" applyFill="0" applyBorder="0" applyAlignment="0" applyProtection="0"/>
    <xf numFmtId="0" fontId="19" fillId="0" borderId="0"/>
    <xf numFmtId="165" fontId="1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0" fontId="19" fillId="0" borderId="0"/>
    <xf numFmtId="212" fontId="120"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0" fontId="19" fillId="0" borderId="0"/>
    <xf numFmtId="165" fontId="19" fillId="0" borderId="0" applyFont="0" applyFill="0" applyBorder="0" applyAlignment="0" applyProtection="0"/>
    <xf numFmtId="0" fontId="24" fillId="0" borderId="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165" fontId="59" fillId="0" borderId="0" applyFont="0" applyFill="0" applyBorder="0" applyAlignment="0" applyProtection="0"/>
    <xf numFmtId="43" fontId="24"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19" fillId="0" borderId="0"/>
    <xf numFmtId="212" fontId="120" fillId="0" borderId="0" applyFill="0" applyBorder="0" applyAlignment="0" applyProtection="0"/>
    <xf numFmtId="165" fontId="59" fillId="0" borderId="0" applyFont="0" applyFill="0" applyBorder="0" applyAlignment="0" applyProtection="0"/>
    <xf numFmtId="43" fontId="24" fillId="0" borderId="0" applyFont="0" applyFill="0" applyBorder="0" applyAlignment="0" applyProtection="0"/>
    <xf numFmtId="0" fontId="59" fillId="0" borderId="0" applyNumberFormat="0" applyFont="0" applyFill="0" applyBorder="0" applyAlignment="0" applyProtection="0"/>
    <xf numFmtId="212" fontId="120" fillId="0" borderId="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43" fontId="14"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0" fontId="19" fillId="0" borderId="0"/>
    <xf numFmtId="0" fontId="148" fillId="0" borderId="0" applyNumberFormat="0" applyFill="0" applyBorder="0" applyAlignment="0" applyProtection="0"/>
    <xf numFmtId="0" fontId="59" fillId="0" borderId="0" applyNumberFormat="0" applyFont="0" applyFill="0" applyBorder="0" applyAlignment="0" applyProtection="0"/>
    <xf numFmtId="0" fontId="239" fillId="0" borderId="0" applyNumberFormat="0" applyFill="0" applyBorder="0" applyAlignment="0" applyProtection="0"/>
    <xf numFmtId="0" fontId="59" fillId="0" borderId="0" applyNumberFormat="0" applyFont="0" applyFill="0" applyBorder="0" applyAlignment="0" applyProtection="0"/>
    <xf numFmtId="0" fontId="24" fillId="0" borderId="0"/>
    <xf numFmtId="0" fontId="19" fillId="0" borderId="0"/>
    <xf numFmtId="0" fontId="24" fillId="0" borderId="0"/>
    <xf numFmtId="0" fontId="59" fillId="0" borderId="0" applyNumberFormat="0" applyFont="0" applyFill="0" applyBorder="0" applyAlignment="0" applyProtection="0"/>
    <xf numFmtId="183" fontId="114" fillId="0" borderId="0" applyNumberFormat="0" applyFill="0" applyBorder="0" applyAlignment="0" applyProtection="0"/>
    <xf numFmtId="0" fontId="19" fillId="0" borderId="0"/>
    <xf numFmtId="183" fontId="114" fillId="0" borderId="0" applyNumberFormat="0" applyFill="0" applyBorder="0" applyAlignment="0" applyProtection="0"/>
    <xf numFmtId="0" fontId="59" fillId="0" borderId="0" applyNumberFormat="0" applyFont="0" applyFill="0" applyBorder="0" applyAlignment="0" applyProtection="0"/>
    <xf numFmtId="0" fontId="19" fillId="0" borderId="0"/>
    <xf numFmtId="0" fontId="19" fillId="0" borderId="0"/>
    <xf numFmtId="176" fontId="59" fillId="0" borderId="0" applyFont="0" applyFill="0" applyBorder="0" applyAlignment="0" applyProtection="0"/>
    <xf numFmtId="0" fontId="24" fillId="0" borderId="0"/>
    <xf numFmtId="0" fontId="24" fillId="0" borderId="0"/>
    <xf numFmtId="0" fontId="19" fillId="0" borderId="0"/>
    <xf numFmtId="165" fontId="72"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0" fontId="19" fillId="0" borderId="0"/>
    <xf numFmtId="212" fontId="120" fillId="0" borderId="0" applyFill="0" applyBorder="0" applyAlignment="0" applyProtection="0"/>
    <xf numFmtId="165" fontId="72" fillId="0" borderId="0" applyFont="0" applyFill="0" applyBorder="0" applyAlignment="0" applyProtection="0"/>
    <xf numFmtId="0" fontId="19" fillId="0" borderId="0"/>
    <xf numFmtId="0" fontId="19" fillId="0" borderId="0"/>
    <xf numFmtId="165" fontId="72" fillId="0" borderId="0" applyFont="0" applyFill="0" applyBorder="0" applyAlignment="0" applyProtection="0"/>
    <xf numFmtId="43" fontId="24" fillId="0" borderId="0" applyFont="0" applyFill="0" applyBorder="0" applyAlignment="0" applyProtection="0"/>
    <xf numFmtId="43" fontId="241" fillId="0" borderId="0" applyFont="0" applyFill="0" applyBorder="0" applyAlignment="0" applyProtection="0"/>
    <xf numFmtId="43" fontId="24" fillId="0" borderId="0" applyFont="0" applyFill="0" applyBorder="0" applyAlignment="0" applyProtection="0"/>
    <xf numFmtId="165" fontId="14" fillId="0" borderId="0" applyFont="0" applyFill="0" applyBorder="0" applyAlignment="0" applyProtection="0"/>
    <xf numFmtId="43" fontId="24" fillId="0" borderId="0" applyFont="0" applyFill="0" applyBorder="0" applyAlignment="0" applyProtection="0"/>
    <xf numFmtId="165" fontId="14" fillId="0" borderId="0" applyFont="0" applyFill="0" applyBorder="0" applyAlignment="0" applyProtection="0"/>
    <xf numFmtId="212" fontId="120" fillId="0" borderId="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9" fillId="0" borderId="0"/>
    <xf numFmtId="2" fontId="164" fillId="0" borderId="0">
      <protection locked="0"/>
    </xf>
    <xf numFmtId="165" fontId="1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4" fillId="0" borderId="0"/>
    <xf numFmtId="165"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6" fillId="0" borderId="0" applyNumberFormat="0" applyFill="0" applyBorder="0" applyAlignment="0" applyProtection="0"/>
    <xf numFmtId="0" fontId="19" fillId="0" borderId="0"/>
    <xf numFmtId="165" fontId="19" fillId="0" borderId="0" applyFont="0" applyFill="0" applyBorder="0" applyAlignment="0" applyProtection="0"/>
    <xf numFmtId="0" fontId="14" fillId="0" borderId="0"/>
    <xf numFmtId="43" fontId="19" fillId="0" borderId="0" applyFon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165" fontId="19" fillId="0" borderId="0" applyFont="0" applyFill="0" applyBorder="0" applyAlignment="0" applyProtection="0"/>
    <xf numFmtId="0" fontId="19" fillId="0" borderId="0"/>
    <xf numFmtId="0" fontId="19" fillId="0" borderId="0"/>
    <xf numFmtId="0" fontId="24" fillId="0" borderId="0"/>
    <xf numFmtId="165" fontId="19" fillId="0" borderId="0" applyFont="0" applyFill="0" applyBorder="0" applyAlignment="0" applyProtection="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4" fillId="0" borderId="0"/>
    <xf numFmtId="165" fontId="19" fillId="0" borderId="0" applyFont="0" applyFill="0" applyBorder="0" applyAlignment="0" applyProtection="0"/>
    <xf numFmtId="0" fontId="24" fillId="0" borderId="0"/>
    <xf numFmtId="43" fontId="2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212" fontId="120" fillId="0" borderId="0" applyFill="0" applyBorder="0" applyAlignment="0" applyProtection="0"/>
    <xf numFmtId="165" fontId="19" fillId="0" borderId="0" applyFont="0" applyFill="0" applyBorder="0" applyAlignment="0" applyProtection="0"/>
    <xf numFmtId="165" fontId="59" fillId="0" borderId="0" applyFont="0" applyFill="0" applyBorder="0" applyAlignment="0" applyProtection="0"/>
    <xf numFmtId="0" fontId="16" fillId="0" borderId="0" applyNumberFormat="0" applyFill="0" applyBorder="0" applyAlignment="0" applyProtection="0"/>
    <xf numFmtId="165" fontId="19" fillId="0" borderId="0" applyFont="0" applyFill="0" applyBorder="0" applyAlignment="0" applyProtection="0"/>
    <xf numFmtId="0" fontId="19" fillId="0" borderId="0"/>
    <xf numFmtId="0" fontId="24" fillId="0" borderId="0"/>
    <xf numFmtId="165" fontId="19" fillId="0" borderId="0" applyFont="0" applyFill="0" applyBorder="0" applyAlignment="0" applyProtection="0"/>
    <xf numFmtId="0" fontId="19" fillId="0" borderId="0"/>
    <xf numFmtId="228" fontId="125" fillId="0" borderId="0" applyFont="0" applyFill="0" applyBorder="0" applyAlignment="0" applyProtection="0"/>
    <xf numFmtId="0" fontId="1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19" fillId="0" borderId="0"/>
    <xf numFmtId="42" fontId="19" fillId="0" borderId="0" applyFont="0" applyFill="0" applyBorder="0" applyAlignment="0" applyProtection="0"/>
    <xf numFmtId="194" fontId="14" fillId="0" borderId="0" applyFont="0" applyFill="0" applyBorder="0" applyAlignment="0" applyProtection="0"/>
    <xf numFmtId="0" fontId="24" fillId="0" borderId="0"/>
    <xf numFmtId="42" fontId="19" fillId="0" borderId="0" applyFont="0" applyFill="0" applyBorder="0" applyAlignment="0" applyProtection="0"/>
    <xf numFmtId="42" fontId="19" fillId="0" borderId="0" applyFont="0" applyFill="0" applyBorder="0" applyAlignment="0" applyProtection="0"/>
    <xf numFmtId="0" fontId="24" fillId="0" borderId="0"/>
    <xf numFmtId="165" fontId="14" fillId="0" borderId="0" applyFont="0" applyFill="0" applyBorder="0" applyAlignment="0" applyProtection="0"/>
    <xf numFmtId="43" fontId="14" fillId="0" borderId="0" applyFont="0" applyFill="0" applyBorder="0" applyAlignment="0" applyProtection="0"/>
    <xf numFmtId="0" fontId="24" fillId="0" borderId="0"/>
    <xf numFmtId="43" fontId="14" fillId="0" borderId="0" applyFont="0" applyFill="0" applyBorder="0" applyAlignment="0" applyProtection="0"/>
    <xf numFmtId="165" fontId="14" fillId="0" borderId="0" applyFont="0" applyFill="0" applyBorder="0" applyAlignment="0" applyProtection="0"/>
    <xf numFmtId="0" fontId="24" fillId="0" borderId="0"/>
    <xf numFmtId="43" fontId="14" fillId="0" borderId="0" applyFont="0" applyFill="0" applyBorder="0" applyAlignment="0" applyProtection="0"/>
    <xf numFmtId="0" fontId="19"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24" fillId="0" borderId="0"/>
    <xf numFmtId="165" fontId="14" fillId="0" borderId="0" applyFont="0" applyFill="0" applyBorder="0" applyAlignment="0" applyProtection="0"/>
    <xf numFmtId="0" fontId="19" fillId="0" borderId="0"/>
    <xf numFmtId="165"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27" fillId="0" borderId="0" applyFont="0" applyFill="0" applyBorder="0" applyAlignment="0" applyProtection="0"/>
    <xf numFmtId="0" fontId="19" fillId="0" borderId="0"/>
    <xf numFmtId="180" fontId="120" fillId="0" borderId="0" applyFill="0" applyBorder="0" applyAlignment="0" applyProtection="0"/>
    <xf numFmtId="0" fontId="19" fillId="0" borderId="0"/>
    <xf numFmtId="43" fontId="19" fillId="0" borderId="0" applyFont="0" applyFill="0" applyBorder="0" applyAlignment="0" applyProtection="0"/>
    <xf numFmtId="0" fontId="59" fillId="0" borderId="0" applyNumberFormat="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4" fillId="0" borderId="0"/>
    <xf numFmtId="176" fontId="19" fillId="0" borderId="0" applyFont="0" applyFill="0" applyBorder="0" applyAlignment="0" applyProtection="0"/>
    <xf numFmtId="165" fontId="19" fillId="0" borderId="0" applyFont="0" applyFill="0" applyBorder="0" applyAlignment="0" applyProtection="0"/>
    <xf numFmtId="0" fontId="19" fillId="0" borderId="0"/>
    <xf numFmtId="176" fontId="19" fillId="0" borderId="0" applyFont="0" applyFill="0" applyBorder="0" applyAlignment="0" applyProtection="0"/>
    <xf numFmtId="0" fontId="19" fillId="0" borderId="0"/>
    <xf numFmtId="0" fontId="24" fillId="0" borderId="0"/>
    <xf numFmtId="0" fontId="19" fillId="0" borderId="0"/>
    <xf numFmtId="165" fontId="19" fillId="0" borderId="0" applyFon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165" fontId="19" fillId="0" borderId="0" applyFont="0" applyFill="0" applyBorder="0" applyAlignment="0" applyProtection="0"/>
    <xf numFmtId="194" fontId="14" fillId="0" borderId="0" applyFont="0" applyFill="0" applyBorder="0" applyAlignment="0" applyProtection="0"/>
    <xf numFmtId="43" fontId="59" fillId="0" borderId="0" applyFont="0" applyFill="0" applyBorder="0" applyAlignment="0" applyProtection="0"/>
    <xf numFmtId="186" fontId="14" fillId="0" borderId="0" applyFont="0" applyFill="0" applyBorder="0" applyAlignment="0" applyProtection="0"/>
    <xf numFmtId="0" fontId="16" fillId="0" borderId="0" applyNumberFormat="0" applyFill="0" applyBorder="0" applyAlignment="0" applyProtection="0"/>
    <xf numFmtId="165" fontId="72" fillId="0" borderId="0" applyFont="0" applyFill="0" applyBorder="0" applyAlignment="0" applyProtection="0"/>
    <xf numFmtId="43" fontId="19" fillId="0" borderId="0" applyFont="0" applyFill="0" applyBorder="0" applyAlignment="0" applyProtection="0"/>
    <xf numFmtId="0" fontId="24" fillId="0" borderId="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183" fontId="24" fillId="0" borderId="0"/>
    <xf numFmtId="43" fontId="14" fillId="0" borderId="0" applyFont="0" applyFill="0" applyBorder="0" applyAlignment="0" applyProtection="0"/>
    <xf numFmtId="0" fontId="14" fillId="0" borderId="0"/>
    <xf numFmtId="183" fontId="19" fillId="0" borderId="0" applyFont="0" applyFill="0" applyBorder="0" applyAlignment="0" applyProtection="0"/>
    <xf numFmtId="0" fontId="19" fillId="0" borderId="0"/>
    <xf numFmtId="0" fontId="19" fillId="0" borderId="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0" fontId="27" fillId="0" borderId="0"/>
    <xf numFmtId="206" fontId="14" fillId="0" borderId="0" applyFont="0" applyFill="0" applyBorder="0" applyAlignment="0" applyProtection="0"/>
    <xf numFmtId="0" fontId="24" fillId="0" borderId="0"/>
    <xf numFmtId="206" fontId="14" fillId="0" borderId="0" applyFont="0" applyFill="0" applyBorder="0" applyAlignment="0" applyProtection="0"/>
    <xf numFmtId="0" fontId="125" fillId="0" borderId="0"/>
    <xf numFmtId="262" fontId="14" fillId="0" borderId="0" applyFont="0" applyFill="0" applyBorder="0" applyAlignment="0" applyProtection="0"/>
    <xf numFmtId="0" fontId="16" fillId="0" borderId="0" applyNumberForma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0" fontId="14" fillId="0" borderId="0"/>
    <xf numFmtId="186" fontId="14" fillId="0" borderId="0" applyFont="0" applyFill="0" applyBorder="0" applyAlignment="0" applyProtection="0"/>
    <xf numFmtId="0" fontId="14" fillId="0" borderId="0"/>
    <xf numFmtId="186" fontId="14" fillId="0" borderId="0" applyFont="0" applyFill="0" applyBorder="0" applyAlignment="0" applyProtection="0"/>
    <xf numFmtId="186" fontId="14" fillId="0" borderId="0" applyFont="0" applyFill="0" applyBorder="0" applyAlignment="0" applyProtection="0"/>
    <xf numFmtId="43" fontId="14" fillId="0" borderId="0" applyFont="0" applyFill="0" applyBorder="0" applyAlignment="0" applyProtection="0"/>
    <xf numFmtId="0" fontId="16" fillId="0" borderId="0" applyNumberForma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5" fontId="72" fillId="0" borderId="0" applyFont="0" applyFill="0" applyBorder="0" applyAlignment="0" applyProtection="0"/>
    <xf numFmtId="43" fontId="14" fillId="0" borderId="0" applyFont="0" applyFill="0" applyBorder="0" applyAlignment="0" applyProtection="0"/>
    <xf numFmtId="165" fontId="72" fillId="0" borderId="0" applyFont="0" applyFill="0" applyBorder="0" applyAlignment="0" applyProtection="0"/>
    <xf numFmtId="0" fontId="19" fillId="0" borderId="0"/>
    <xf numFmtId="43" fontId="1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4" fillId="0" borderId="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4"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4" fillId="0" borderId="0"/>
    <xf numFmtId="43" fontId="19" fillId="0" borderId="0" applyFon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0" fontId="14" fillId="0" borderId="0"/>
    <xf numFmtId="165" fontId="19" fillId="0" borderId="0" applyFont="0" applyFill="0" applyBorder="0" applyAlignment="0" applyProtection="0"/>
    <xf numFmtId="0" fontId="14" fillId="0" borderId="0"/>
    <xf numFmtId="165" fontId="19" fillId="0" borderId="0" applyFont="0" applyFill="0" applyBorder="0" applyAlignment="0" applyProtection="0"/>
    <xf numFmtId="0" fontId="14" fillId="0" borderId="0"/>
    <xf numFmtId="165" fontId="19" fillId="0" borderId="0" applyFont="0" applyFill="0" applyBorder="0" applyAlignment="0" applyProtection="0"/>
    <xf numFmtId="0" fontId="24" fillId="0" borderId="0"/>
    <xf numFmtId="0" fontId="19" fillId="0" borderId="0"/>
    <xf numFmtId="0" fontId="19" fillId="0" borderId="0"/>
    <xf numFmtId="165"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165" fontId="19" fillId="0" borderId="0" applyFont="0" applyFill="0" applyBorder="0" applyAlignment="0" applyProtection="0"/>
    <xf numFmtId="0" fontId="24" fillId="0" borderId="0"/>
    <xf numFmtId="0" fontId="24"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4" fillId="0" borderId="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0" fontId="8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4"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3"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43"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0" fontId="19" fillId="0" borderId="0"/>
    <xf numFmtId="0" fontId="16" fillId="0" borderId="0" applyNumberForma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78" fontId="19"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6" fillId="0" borderId="0" applyNumberForma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4" fillId="0" borderId="0"/>
    <xf numFmtId="43" fontId="81" fillId="0" borderId="0" applyFont="0" applyFill="0" applyBorder="0" applyAlignment="0" applyProtection="0"/>
    <xf numFmtId="165" fontId="19" fillId="0" borderId="0" applyFont="0" applyFill="0" applyBorder="0" applyAlignment="0" applyProtection="0"/>
    <xf numFmtId="0" fontId="24" fillId="0" borderId="0"/>
    <xf numFmtId="0" fontId="19" fillId="0" borderId="0"/>
    <xf numFmtId="0" fontId="24" fillId="0" borderId="0"/>
    <xf numFmtId="0" fontId="14" fillId="0" borderId="0"/>
    <xf numFmtId="43" fontId="19" fillId="0" borderId="0" applyFont="0" applyFill="0" applyBorder="0" applyAlignment="0" applyProtection="0"/>
    <xf numFmtId="0" fontId="19" fillId="0" borderId="0"/>
    <xf numFmtId="194" fontId="14" fillId="0" borderId="0" applyFont="0" applyFill="0" applyBorder="0" applyAlignment="0" applyProtection="0"/>
    <xf numFmtId="178" fontId="27" fillId="0" borderId="0"/>
    <xf numFmtId="43" fontId="19" fillId="0" borderId="0" applyFont="0" applyFill="0" applyBorder="0" applyAlignment="0" applyProtection="0"/>
    <xf numFmtId="0" fontId="14"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194" fontId="14" fillId="0" borderId="0" applyFont="0" applyFill="0" applyBorder="0" applyAlignment="0" applyProtection="0"/>
    <xf numFmtId="0" fontId="14" fillId="0" borderId="0"/>
    <xf numFmtId="194" fontId="14" fillId="0" borderId="0" applyFont="0" applyFill="0" applyBorder="0" applyAlignment="0" applyProtection="0"/>
    <xf numFmtId="0" fontId="14" fillId="0" borderId="0"/>
    <xf numFmtId="194" fontId="14" fillId="0" borderId="0" applyFont="0" applyFill="0" applyBorder="0" applyAlignment="0" applyProtection="0"/>
    <xf numFmtId="0" fontId="14" fillId="0" borderId="0"/>
    <xf numFmtId="194" fontId="14" fillId="0" borderId="0" applyFont="0" applyFill="0" applyBorder="0" applyAlignment="0" applyProtection="0"/>
    <xf numFmtId="0" fontId="24" fillId="0" borderId="0"/>
    <xf numFmtId="0" fontId="24" fillId="0" borderId="0"/>
    <xf numFmtId="194" fontId="14"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xf numFmtId="0" fontId="72" fillId="0" borderId="0"/>
    <xf numFmtId="0" fontId="16" fillId="0" borderId="0" applyNumberFormat="0" applyFill="0" applyBorder="0" applyAlignment="0" applyProtection="0"/>
    <xf numFmtId="43" fontId="19" fillId="0" borderId="0" applyFont="0" applyFill="0" applyBorder="0" applyAlignment="0" applyProtection="0"/>
    <xf numFmtId="0" fontId="24" fillId="0" borderId="0"/>
    <xf numFmtId="0" fontId="72" fillId="0" borderId="0"/>
    <xf numFmtId="165"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183" fontId="24" fillId="0" borderId="0"/>
    <xf numFmtId="0" fontId="19" fillId="0" borderId="0"/>
    <xf numFmtId="43"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24" fillId="0" borderId="0"/>
    <xf numFmtId="0" fontId="16" fillId="0" borderId="0" applyNumberFormat="0" applyFill="0" applyBorder="0" applyAlignment="0" applyProtection="0"/>
    <xf numFmtId="43" fontId="19" fillId="0" borderId="0" applyFont="0" applyFill="0" applyBorder="0" applyAlignment="0" applyProtection="0"/>
    <xf numFmtId="167" fontId="72" fillId="0" borderId="0"/>
    <xf numFmtId="0" fontId="24" fillId="0" borderId="0"/>
    <xf numFmtId="43" fontId="19" fillId="0" borderId="0" applyFont="0" applyFill="0" applyBorder="0" applyAlignment="0" applyProtection="0"/>
    <xf numFmtId="167" fontId="72" fillId="0" borderId="0"/>
    <xf numFmtId="183" fontId="24" fillId="0" borderId="0"/>
    <xf numFmtId="165" fontId="19" fillId="0" borderId="0" applyFont="0" applyFill="0" applyBorder="0" applyAlignment="0" applyProtection="0"/>
    <xf numFmtId="0" fontId="24" fillId="0" borderId="0"/>
    <xf numFmtId="165" fontId="19" fillId="0" borderId="0" applyFont="0" applyFill="0" applyBorder="0" applyAlignment="0" applyProtection="0"/>
    <xf numFmtId="198" fontId="72" fillId="0" borderId="0"/>
    <xf numFmtId="0" fontId="19" fillId="0" borderId="0"/>
    <xf numFmtId="165"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14" fontId="19" fillId="0" borderId="0" applyProtection="0">
      <alignment vertical="center"/>
    </xf>
    <xf numFmtId="0" fontId="24" fillId="0" borderId="0"/>
    <xf numFmtId="43" fontId="19" fillId="0" borderId="0" applyFont="0" applyFill="0" applyBorder="0" applyAlignment="0" applyProtection="0"/>
    <xf numFmtId="14" fontId="19" fillId="0" borderId="0" applyProtection="0">
      <alignment vertical="center"/>
    </xf>
    <xf numFmtId="0" fontId="24" fillId="0" borderId="0"/>
    <xf numFmtId="165" fontId="19" fillId="0" borderId="0" applyFont="0" applyFill="0" applyBorder="0" applyAlignment="0" applyProtection="0"/>
    <xf numFmtId="14" fontId="19" fillId="0" borderId="0" applyProtection="0">
      <alignment vertical="center"/>
    </xf>
    <xf numFmtId="0" fontId="24" fillId="0" borderId="0"/>
    <xf numFmtId="165" fontId="19" fillId="0" borderId="0" applyFont="0" applyFill="0" applyBorder="0" applyAlignment="0" applyProtection="0"/>
    <xf numFmtId="14" fontId="19" fillId="0" borderId="0" applyProtection="0">
      <alignment vertical="center"/>
    </xf>
    <xf numFmtId="183" fontId="24" fillId="0" borderId="0"/>
    <xf numFmtId="165" fontId="19" fillId="0" borderId="0" applyFont="0" applyFill="0" applyBorder="0" applyAlignment="0" applyProtection="0"/>
    <xf numFmtId="0" fontId="24" fillId="0" borderId="0"/>
    <xf numFmtId="0" fontId="24" fillId="0" borderId="0"/>
    <xf numFmtId="0" fontId="19" fillId="0" borderId="0"/>
    <xf numFmtId="165" fontId="19" fillId="0" borderId="0" applyFont="0" applyFill="0" applyBorder="0" applyAlignment="0" applyProtection="0"/>
    <xf numFmtId="176" fontId="72" fillId="0" borderId="0"/>
    <xf numFmtId="0" fontId="24" fillId="0" borderId="0"/>
    <xf numFmtId="165" fontId="19" fillId="0" borderId="0" applyFont="0" applyFill="0" applyBorder="0" applyAlignment="0" applyProtection="0"/>
    <xf numFmtId="0" fontId="19" fillId="0" borderId="0"/>
    <xf numFmtId="0" fontId="24" fillId="0" borderId="0"/>
    <xf numFmtId="165" fontId="19" fillId="0" borderId="0" applyFont="0" applyFill="0" applyBorder="0" applyAlignment="0" applyProtection="0"/>
    <xf numFmtId="43" fontId="19" fillId="0" borderId="0" applyFont="0" applyFill="0" applyBorder="0" applyAlignment="0" applyProtection="0"/>
    <xf numFmtId="0" fontId="14" fillId="0" borderId="0"/>
    <xf numFmtId="0" fontId="14" fillId="0" borderId="0"/>
    <xf numFmtId="0" fontId="19" fillId="0" borderId="0"/>
    <xf numFmtId="43" fontId="19" fillId="0" borderId="0" applyFont="0" applyFill="0" applyBorder="0" applyAlignment="0" applyProtection="0"/>
    <xf numFmtId="165"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24" fillId="0" borderId="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0" fontId="19" fillId="0" borderId="0"/>
    <xf numFmtId="0" fontId="24" fillId="0" borderId="0"/>
    <xf numFmtId="0" fontId="24" fillId="0" borderId="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0" fontId="19" fillId="0" borderId="0"/>
    <xf numFmtId="212" fontId="120" fillId="0" borderId="0" applyFill="0" applyBorder="0" applyAlignment="0" applyProtection="0"/>
    <xf numFmtId="0" fontId="16" fillId="0" borderId="0" applyNumberFormat="0" applyFill="0" applyBorder="0" applyAlignment="0" applyProtection="0"/>
    <xf numFmtId="165" fontId="14" fillId="0" borderId="0" applyFont="0" applyFill="0" applyBorder="0" applyAlignment="0" applyProtection="0"/>
    <xf numFmtId="43" fontId="24" fillId="0" borderId="0" applyFont="0" applyFill="0" applyBorder="0" applyAlignment="0" applyProtection="0"/>
    <xf numFmtId="0" fontId="19" fillId="0" borderId="0"/>
    <xf numFmtId="0" fontId="19" fillId="0" borderId="0"/>
    <xf numFmtId="0" fontId="19" fillId="0" borderId="0"/>
    <xf numFmtId="212" fontId="120" fillId="0" borderId="0" applyFill="0" applyBorder="0" applyAlignment="0" applyProtection="0"/>
    <xf numFmtId="248" fontId="14" fillId="0" borderId="0" applyFont="0" applyFill="0" applyBorder="0" applyAlignment="0" applyProtection="0"/>
    <xf numFmtId="212" fontId="120" fillId="0" borderId="0" applyFill="0" applyBorder="0" applyAlignment="0" applyProtection="0"/>
    <xf numFmtId="0" fontId="24" fillId="0" borderId="0"/>
    <xf numFmtId="233" fontId="14"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0" fontId="19" fillId="0" borderId="0"/>
    <xf numFmtId="0" fontId="24" fillId="0" borderId="0"/>
    <xf numFmtId="212" fontId="120" fillId="0" borderId="0" applyFill="0" applyBorder="0" applyAlignment="0" applyProtection="0"/>
    <xf numFmtId="43" fontId="24" fillId="0" borderId="0" applyFont="0" applyFill="0" applyBorder="0" applyAlignment="0" applyProtection="0"/>
    <xf numFmtId="0" fontId="19" fillId="0" borderId="0"/>
    <xf numFmtId="0" fontId="19" fillId="0" borderId="0"/>
    <xf numFmtId="212" fontId="120" fillId="0" borderId="0" applyFill="0" applyBorder="0" applyAlignment="0" applyProtection="0"/>
    <xf numFmtId="0" fontId="24" fillId="0" borderId="0"/>
    <xf numFmtId="0" fontId="19" fillId="0" borderId="0"/>
    <xf numFmtId="212" fontId="120" fillId="0" borderId="0" applyFill="0" applyBorder="0" applyAlignment="0" applyProtection="0"/>
    <xf numFmtId="0" fontId="24" fillId="0" borderId="0"/>
    <xf numFmtId="0" fontId="24" fillId="0" borderId="0"/>
    <xf numFmtId="0" fontId="24" fillId="0" borderId="0"/>
    <xf numFmtId="43" fontId="19"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165" fontId="14"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42" fontId="19"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2" fontId="19" fillId="0" borderId="0" applyFont="0" applyFill="0" applyBorder="0" applyAlignment="0" applyProtection="0"/>
    <xf numFmtId="42" fontId="19" fillId="0" borderId="0" applyFon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0" fontId="19" fillId="0" borderId="0"/>
    <xf numFmtId="0" fontId="19" fillId="0" borderId="0"/>
    <xf numFmtId="176" fontId="19" fillId="0" borderId="0" applyFont="0" applyFill="0" applyBorder="0" applyAlignment="0" applyProtection="0"/>
    <xf numFmtId="176" fontId="19" fillId="0" borderId="0" applyFont="0" applyFill="0" applyBorder="0" applyAlignment="0" applyProtection="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194"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165" fontId="19" fillId="0" borderId="0" applyFont="0" applyFill="0" applyBorder="0" applyAlignment="0" applyProtection="0"/>
    <xf numFmtId="233" fontId="19" fillId="0" borderId="0" applyFont="0" applyFill="0" applyBorder="0" applyAlignment="0" applyProtection="0"/>
    <xf numFmtId="0" fontId="24" fillId="0" borderId="0"/>
    <xf numFmtId="0" fontId="19" fillId="0" borderId="0"/>
    <xf numFmtId="0" fontId="14" fillId="0" borderId="0"/>
    <xf numFmtId="42" fontId="19" fillId="0" borderId="0" applyFont="0" applyFill="0" applyBorder="0" applyAlignment="0" applyProtection="0"/>
    <xf numFmtId="0" fontId="19" fillId="0" borderId="0"/>
    <xf numFmtId="43" fontId="24" fillId="0" borderId="0" applyFont="0" applyFill="0" applyBorder="0" applyAlignment="0" applyProtection="0"/>
    <xf numFmtId="0" fontId="24" fillId="0" borderId="0"/>
    <xf numFmtId="0" fontId="19" fillId="0" borderId="0"/>
    <xf numFmtId="194" fontId="14" fillId="0" borderId="0" applyFont="0" applyFill="0" applyBorder="0" applyAlignment="0" applyProtection="0"/>
    <xf numFmtId="0" fontId="16" fillId="0" borderId="0" applyNumberFormat="0" applyFill="0" applyBorder="0" applyAlignment="0" applyProtection="0"/>
    <xf numFmtId="43" fontId="243" fillId="0" borderId="0" applyFont="0" applyFill="0" applyBorder="0" applyAlignment="0" applyProtection="0"/>
    <xf numFmtId="233" fontId="19" fillId="0" borderId="0" applyFont="0" applyFill="0" applyBorder="0" applyAlignment="0" applyProtection="0"/>
    <xf numFmtId="0" fontId="14" fillId="0" borderId="0"/>
    <xf numFmtId="233" fontId="19" fillId="0" borderId="0" applyFont="0" applyFill="0" applyBorder="0" applyAlignment="0" applyProtection="0"/>
    <xf numFmtId="43" fontId="24" fillId="0" borderId="0" applyFont="0" applyFill="0" applyBorder="0" applyAlignment="0" applyProtection="0"/>
    <xf numFmtId="212" fontId="120" fillId="0" borderId="0" applyFill="0" applyBorder="0" applyAlignment="0" applyProtection="0"/>
    <xf numFmtId="233" fontId="19" fillId="0" borderId="0" applyFont="0" applyFill="0" applyBorder="0" applyAlignment="0" applyProtection="0"/>
    <xf numFmtId="0" fontId="24" fillId="0" borderId="0"/>
    <xf numFmtId="0" fontId="19" fillId="0" borderId="0"/>
    <xf numFmtId="0" fontId="14" fillId="0" borderId="0"/>
    <xf numFmtId="233" fontId="19" fillId="0" borderId="0" applyFont="0" applyFill="0" applyBorder="0" applyAlignment="0" applyProtection="0"/>
    <xf numFmtId="0" fontId="19" fillId="0" borderId="0"/>
    <xf numFmtId="43" fontId="19" fillId="0" borderId="0" applyFont="0" applyFill="0" applyBorder="0" applyAlignment="0" applyProtection="0"/>
    <xf numFmtId="183" fontId="19" fillId="0" borderId="0" applyFont="0" applyFill="0" applyBorder="0" applyAlignment="0" applyProtection="0"/>
    <xf numFmtId="0" fontId="19" fillId="0" borderId="0"/>
    <xf numFmtId="165" fontId="14" fillId="0" borderId="0" applyFont="0" applyFill="0" applyBorder="0" applyAlignment="0" applyProtection="0"/>
    <xf numFmtId="183" fontId="19" fillId="0" borderId="0" applyFont="0" applyFill="0" applyBorder="0" applyAlignment="0" applyProtection="0"/>
    <xf numFmtId="194" fontId="14" fillId="0" borderId="0" applyFont="0" applyFill="0" applyBorder="0" applyAlignment="0" applyProtection="0"/>
    <xf numFmtId="0" fontId="19" fillId="0" borderId="0"/>
    <xf numFmtId="0" fontId="19" fillId="0" borderId="0"/>
    <xf numFmtId="0" fontId="19" fillId="0" borderId="0"/>
    <xf numFmtId="194" fontId="14" fillId="0" borderId="0" applyFont="0" applyFill="0" applyBorder="0" applyAlignment="0" applyProtection="0"/>
    <xf numFmtId="0" fontId="27" fillId="0" borderId="0" applyFont="0" applyFill="0" applyBorder="0" applyAlignment="0" applyProtection="0"/>
    <xf numFmtId="0" fontId="24" fillId="0" borderId="0"/>
    <xf numFmtId="0" fontId="27" fillId="0" borderId="0" applyFon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2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212" fontId="120" fillId="0" borderId="0" applyFill="0" applyBorder="0" applyAlignment="0" applyProtection="0"/>
    <xf numFmtId="0" fontId="24" fillId="0" borderId="0"/>
    <xf numFmtId="0" fontId="19" fillId="0" borderId="0"/>
    <xf numFmtId="43" fontId="19"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24" fillId="0" borderId="0"/>
    <xf numFmtId="43" fontId="14" fillId="0" borderId="0" applyFont="0" applyFill="0" applyBorder="0" applyAlignment="0" applyProtection="0"/>
    <xf numFmtId="0" fontId="16" fillId="0" borderId="0" applyNumberFormat="0" applyFill="0" applyBorder="0" applyAlignment="0" applyProtection="0"/>
    <xf numFmtId="0" fontId="19" fillId="0" borderId="0"/>
    <xf numFmtId="43" fontId="59" fillId="0" borderId="0" applyFont="0" applyFill="0" applyBorder="0" applyAlignment="0" applyProtection="0"/>
    <xf numFmtId="176" fontId="5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0" fontId="24" fillId="0" borderId="0"/>
    <xf numFmtId="176" fontId="5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176"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24" fillId="0" borderId="0"/>
    <xf numFmtId="0" fontId="24" fillId="0" borderId="0"/>
    <xf numFmtId="176" fontId="59" fillId="0" borderId="0" applyFont="0" applyFill="0" applyBorder="0" applyAlignment="0" applyProtection="0"/>
    <xf numFmtId="0" fontId="19" fillId="0" borderId="0"/>
    <xf numFmtId="0" fontId="19"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4" fillId="0" borderId="0"/>
    <xf numFmtId="183" fontId="59" fillId="0" borderId="0" applyFont="0" applyFill="0" applyBorder="0" applyAlignment="0" applyProtection="0"/>
    <xf numFmtId="0" fontId="59" fillId="0" borderId="0" applyNumberFormat="0" applyFont="0" applyFill="0" applyBorder="0" applyAlignment="0" applyProtection="0"/>
    <xf numFmtId="0" fontId="14" fillId="0" borderId="0"/>
    <xf numFmtId="212" fontId="120" fillId="0" borderId="0" applyFill="0" applyBorder="0" applyAlignment="0" applyProtection="0"/>
    <xf numFmtId="0" fontId="16" fillId="0" borderId="0" applyNumberFormat="0" applyFill="0" applyBorder="0" applyAlignment="0" applyProtection="0"/>
    <xf numFmtId="43" fontId="59" fillId="0" borderId="0" applyFont="0" applyFill="0" applyBorder="0" applyAlignment="0" applyProtection="0"/>
    <xf numFmtId="43" fontId="60" fillId="0" borderId="0" applyFont="0" applyFill="0" applyBorder="0" applyAlignment="0" applyProtection="0"/>
    <xf numFmtId="0" fontId="14" fillId="0" borderId="0"/>
    <xf numFmtId="0" fontId="19" fillId="0" borderId="0"/>
    <xf numFmtId="0" fontId="24"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44" fillId="0" borderId="0" applyProtection="0"/>
    <xf numFmtId="0" fontId="19" fillId="0" borderId="0"/>
    <xf numFmtId="0" fontId="19" fillId="0" borderId="0"/>
    <xf numFmtId="178" fontId="144" fillId="0" borderId="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4" fillId="0" borderId="0" applyFont="0" applyFill="0" applyBorder="0" applyAlignment="0" applyProtection="0"/>
    <xf numFmtId="0" fontId="24" fillId="0" borderId="0"/>
    <xf numFmtId="43" fontId="14" fillId="0" borderId="0" applyFon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43" fontId="19" fillId="0" borderId="0" applyFont="0" applyFill="0" applyBorder="0" applyAlignment="0" applyProtection="0"/>
    <xf numFmtId="0" fontId="16" fillId="0" borderId="0" applyNumberFormat="0" applyFill="0" applyBorder="0" applyAlignment="0" applyProtection="0"/>
    <xf numFmtId="43" fontId="14"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59" fillId="0" borderId="0" applyNumberFormat="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186" fontId="59" fillId="0" borderId="0" applyFont="0" applyFill="0" applyBorder="0" applyAlignment="0" applyProtection="0"/>
    <xf numFmtId="0" fontId="14" fillId="0" borderId="0"/>
    <xf numFmtId="0" fontId="59" fillId="0" borderId="0" applyNumberFormat="0" applyFont="0" applyFill="0" applyBorder="0" applyAlignment="0" applyProtection="0"/>
    <xf numFmtId="0" fontId="19" fillId="0" borderId="0"/>
    <xf numFmtId="0" fontId="19" fillId="0" borderId="0"/>
    <xf numFmtId="0" fontId="19" fillId="0" borderId="0"/>
    <xf numFmtId="165" fontId="72" fillId="0" borderId="0" applyFont="0" applyFill="0" applyBorder="0" applyAlignment="0" applyProtection="0"/>
    <xf numFmtId="0" fontId="14" fillId="0" borderId="0"/>
    <xf numFmtId="0" fontId="59" fillId="0" borderId="0" applyNumberFormat="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4" fillId="0" borderId="0"/>
    <xf numFmtId="252" fontId="5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0" fontId="19" fillId="0" borderId="0"/>
    <xf numFmtId="0" fontId="19" fillId="0" borderId="0"/>
    <xf numFmtId="0" fontId="24" fillId="0" borderId="0"/>
    <xf numFmtId="43" fontId="14" fillId="0" borderId="0" applyFont="0" applyFill="0" applyBorder="0" applyAlignment="0" applyProtection="0"/>
    <xf numFmtId="0" fontId="19" fillId="0" borderId="0"/>
    <xf numFmtId="0" fontId="19" fillId="0" borderId="0"/>
    <xf numFmtId="0" fontId="19" fillId="0" borderId="0"/>
    <xf numFmtId="0" fontId="19" fillId="0" borderId="0"/>
    <xf numFmtId="0" fontId="24" fillId="0" borderId="0"/>
    <xf numFmtId="43" fontId="59" fillId="0" borderId="0" applyFont="0" applyFill="0" applyBorder="0" applyAlignment="0" applyProtection="0"/>
    <xf numFmtId="0" fontId="16" fillId="0" borderId="0" applyNumberFormat="0" applyFill="0" applyBorder="0" applyAlignment="0" applyProtection="0"/>
    <xf numFmtId="43" fontId="14" fillId="0" borderId="0" applyFont="0" applyFill="0" applyBorder="0" applyAlignment="0" applyProtection="0"/>
    <xf numFmtId="0" fontId="19" fillId="0" borderId="0"/>
    <xf numFmtId="0" fontId="59" fillId="0" borderId="0" applyNumberFormat="0" applyFont="0" applyFill="0" applyBorder="0" applyAlignment="0" applyProtection="0"/>
    <xf numFmtId="0" fontId="19" fillId="0" borderId="0"/>
    <xf numFmtId="165" fontId="59" fillId="0" borderId="0" applyFont="0" applyFill="0" applyBorder="0" applyAlignment="0" applyProtection="0"/>
    <xf numFmtId="0" fontId="14" fillId="0" borderId="0"/>
    <xf numFmtId="0" fontId="59" fillId="0" borderId="0" applyNumberFormat="0" applyFont="0" applyFill="0" applyBorder="0" applyAlignment="0" applyProtection="0"/>
    <xf numFmtId="43" fontId="14" fillId="0" borderId="0" applyFont="0" applyFill="0" applyBorder="0" applyAlignment="0" applyProtection="0"/>
    <xf numFmtId="0" fontId="14" fillId="0" borderId="0"/>
    <xf numFmtId="0" fontId="24" fillId="0" borderId="0"/>
    <xf numFmtId="0" fontId="24" fillId="0" borderId="0"/>
    <xf numFmtId="252" fontId="59" fillId="0" borderId="0" applyFont="0" applyFill="0" applyBorder="0" applyAlignment="0" applyProtection="0"/>
    <xf numFmtId="0" fontId="19" fillId="0" borderId="0"/>
    <xf numFmtId="0" fontId="19" fillId="0" borderId="0"/>
    <xf numFmtId="0" fontId="24" fillId="0" borderId="0"/>
    <xf numFmtId="0" fontId="14" fillId="0" borderId="0"/>
    <xf numFmtId="43" fontId="19" fillId="0" borderId="0" applyFont="0" applyFill="0" applyBorder="0" applyAlignment="0" applyProtection="0"/>
    <xf numFmtId="0" fontId="24" fillId="0" borderId="0"/>
    <xf numFmtId="0" fontId="87" fillId="97" borderId="66" applyNumberFormat="0" applyAlignment="0" applyProtection="0"/>
    <xf numFmtId="165" fontId="59" fillId="0" borderId="0" applyFont="0" applyFill="0" applyBorder="0" applyAlignment="0" applyProtection="0"/>
    <xf numFmtId="0" fontId="24" fillId="0" borderId="0"/>
    <xf numFmtId="43" fontId="14" fillId="0" borderId="0" applyFont="0" applyFill="0" applyBorder="0" applyAlignment="0" applyProtection="0"/>
    <xf numFmtId="0" fontId="24" fillId="0" borderId="0"/>
    <xf numFmtId="183" fontId="87" fillId="61" borderId="66" applyNumberFormat="0" applyAlignment="0" applyProtection="0"/>
    <xf numFmtId="43" fontId="14" fillId="0" borderId="0" applyFont="0" applyFill="0" applyBorder="0" applyAlignment="0" applyProtection="0"/>
    <xf numFmtId="0" fontId="24" fillId="0" borderId="0"/>
    <xf numFmtId="0" fontId="24" fillId="0" borderId="0"/>
    <xf numFmtId="0" fontId="19" fillId="0" borderId="0"/>
    <xf numFmtId="0" fontId="16" fillId="0" borderId="0" applyNumberFormat="0" applyFill="0" applyBorder="0" applyAlignment="0" applyProtection="0"/>
    <xf numFmtId="43" fontId="19" fillId="0" borderId="0" applyFont="0" applyFill="0" applyBorder="0" applyAlignment="0" applyProtection="0"/>
    <xf numFmtId="0" fontId="24" fillId="0" borderId="0"/>
    <xf numFmtId="0" fontId="24" fillId="0" borderId="0"/>
    <xf numFmtId="0" fontId="59" fillId="0" borderId="0" applyNumberFormat="0" applyFon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4" fillId="0" borderId="0"/>
    <xf numFmtId="43" fontId="19" fillId="0" borderId="0" applyFont="0" applyFill="0" applyBorder="0" applyAlignment="0" applyProtection="0"/>
    <xf numFmtId="0" fontId="24" fillId="0" borderId="0"/>
    <xf numFmtId="0" fontId="24" fillId="0" borderId="0"/>
    <xf numFmtId="0" fontId="16" fillId="0" borderId="0" applyNumberFormat="0" applyFill="0" applyBorder="0" applyAlignment="0" applyProtection="0"/>
    <xf numFmtId="165" fontId="59" fillId="0" borderId="0" applyFont="0" applyFill="0" applyBorder="0" applyAlignment="0" applyProtection="0"/>
    <xf numFmtId="0" fontId="24" fillId="0" borderId="0"/>
    <xf numFmtId="0" fontId="24" fillId="0" borderId="0"/>
    <xf numFmtId="165" fontId="59" fillId="0" borderId="0" applyFont="0" applyFill="0" applyBorder="0" applyAlignment="0" applyProtection="0"/>
    <xf numFmtId="0" fontId="24" fillId="0" borderId="0"/>
    <xf numFmtId="252"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252" fontId="59" fillId="0" borderId="0" applyFont="0" applyFill="0" applyBorder="0" applyAlignment="0" applyProtection="0"/>
    <xf numFmtId="0" fontId="59" fillId="0" borderId="0" applyNumberFormat="0" applyFont="0" applyFill="0" applyBorder="0" applyAlignment="0" applyProtection="0"/>
    <xf numFmtId="0" fontId="19" fillId="0" borderId="0"/>
    <xf numFmtId="0" fontId="19" fillId="0" borderId="0"/>
    <xf numFmtId="165" fontId="59" fillId="0" borderId="0" applyFont="0" applyFill="0" applyBorder="0" applyAlignment="0" applyProtection="0"/>
    <xf numFmtId="0" fontId="59" fillId="0" borderId="0" applyNumberFormat="0" applyFont="0" applyFill="0" applyBorder="0" applyAlignment="0" applyProtection="0"/>
    <xf numFmtId="0" fontId="19" fillId="0" borderId="0"/>
    <xf numFmtId="186" fontId="59"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212" fontId="120" fillId="0" borderId="0" applyFill="0" applyBorder="0" applyAlignment="0" applyProtection="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24" fillId="0" borderId="0"/>
    <xf numFmtId="265" fontId="19" fillId="0" borderId="0" applyFont="0" applyFill="0" applyBorder="0" applyAlignment="0" applyProtection="0"/>
    <xf numFmtId="223" fontId="60" fillId="0" borderId="0" applyFont="0" applyFill="0" applyBorder="0" applyAlignment="0" applyProtection="0">
      <alignment vertical="top"/>
    </xf>
    <xf numFmtId="223" fontId="60" fillId="0" borderId="0" applyFont="0" applyFill="0" applyBorder="0" applyAlignment="0" applyProtection="0">
      <alignment vertical="top"/>
    </xf>
    <xf numFmtId="223" fontId="60" fillId="0" borderId="0" applyFont="0" applyFill="0" applyBorder="0" applyAlignment="0" applyProtection="0">
      <alignment vertical="top"/>
    </xf>
    <xf numFmtId="0" fontId="24" fillId="0" borderId="0"/>
    <xf numFmtId="223" fontId="60" fillId="0" borderId="0" applyFont="0" applyFill="0" applyBorder="0" applyAlignment="0" applyProtection="0">
      <alignment vertical="top"/>
    </xf>
    <xf numFmtId="0" fontId="19" fillId="0" borderId="0"/>
    <xf numFmtId="0" fontId="19" fillId="0" borderId="0"/>
    <xf numFmtId="0" fontId="19" fillId="0" borderId="0"/>
    <xf numFmtId="0" fontId="24" fillId="0" borderId="0"/>
    <xf numFmtId="0" fontId="19" fillId="0" borderId="0"/>
    <xf numFmtId="0" fontId="24" fillId="0" borderId="0"/>
    <xf numFmtId="223" fontId="60" fillId="0" borderId="0" applyFont="0" applyFill="0" applyBorder="0" applyAlignment="0" applyProtection="0">
      <alignment vertical="top"/>
    </xf>
    <xf numFmtId="223" fontId="60" fillId="0" borderId="0" applyFont="0" applyFill="0" applyBorder="0" applyAlignment="0" applyProtection="0">
      <alignment vertical="top"/>
    </xf>
    <xf numFmtId="0" fontId="19" fillId="0" borderId="0"/>
    <xf numFmtId="0" fontId="24" fillId="0" borderId="0"/>
    <xf numFmtId="223" fontId="60" fillId="0" borderId="0" applyFont="0" applyFill="0" applyBorder="0" applyAlignment="0" applyProtection="0">
      <alignment vertical="top"/>
    </xf>
    <xf numFmtId="43" fontId="19" fillId="0" borderId="0" applyFont="0" applyFill="0" applyBorder="0" applyAlignment="0" applyProtection="0"/>
    <xf numFmtId="0" fontId="16" fillId="0" borderId="0" applyNumberFormat="0" applyFill="0" applyBorder="0" applyAlignment="0" applyProtection="0"/>
    <xf numFmtId="223" fontId="60" fillId="0" borderId="0" applyFont="0" applyFill="0" applyBorder="0" applyAlignment="0" applyProtection="0">
      <alignment vertical="top"/>
    </xf>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223" fontId="60" fillId="0" borderId="0" applyFont="0" applyFill="0" applyBorder="0" applyAlignment="0" applyProtection="0">
      <alignment vertical="top"/>
    </xf>
    <xf numFmtId="223" fontId="60" fillId="0" borderId="0" applyFont="0" applyFill="0" applyBorder="0" applyAlignment="0" applyProtection="0">
      <alignment vertical="top"/>
    </xf>
    <xf numFmtId="0" fontId="19" fillId="0" borderId="0"/>
    <xf numFmtId="43" fontId="19" fillId="0" borderId="0" applyFont="0" applyFill="0" applyBorder="0" applyAlignment="0" applyProtection="0"/>
    <xf numFmtId="0" fontId="19" fillId="0" borderId="0"/>
    <xf numFmtId="0" fontId="16" fillId="0" borderId="0" applyNumberFormat="0" applyFill="0" applyBorder="0" applyAlignment="0" applyProtection="0"/>
    <xf numFmtId="0" fontId="19" fillId="0" borderId="0"/>
    <xf numFmtId="165" fontId="59" fillId="0" borderId="0" applyFont="0" applyFill="0" applyBorder="0" applyAlignment="0" applyProtection="0"/>
    <xf numFmtId="0" fontId="19" fillId="0" borderId="0"/>
    <xf numFmtId="0" fontId="16" fillId="0" borderId="0" applyNumberFormat="0" applyFill="0" applyBorder="0" applyAlignment="0" applyProtection="0"/>
    <xf numFmtId="43" fontId="19" fillId="0" borderId="0" applyFont="0" applyFill="0" applyBorder="0" applyAlignment="0" applyProtection="0"/>
    <xf numFmtId="223" fontId="60" fillId="0" borderId="0" applyFont="0" applyFill="0" applyBorder="0" applyAlignment="0" applyProtection="0">
      <alignment vertical="top"/>
    </xf>
    <xf numFmtId="0" fontId="19" fillId="0" borderId="0"/>
    <xf numFmtId="43" fontId="19" fillId="0" borderId="0" applyFont="0" applyFill="0" applyBorder="0" applyAlignment="0" applyProtection="0"/>
    <xf numFmtId="0" fontId="19" fillId="0" borderId="0"/>
    <xf numFmtId="165" fontId="19" fillId="0" borderId="0" applyFont="0" applyFill="0" applyBorder="0" applyAlignment="0" applyProtection="0"/>
    <xf numFmtId="0" fontId="24" fillId="0" borderId="0"/>
    <xf numFmtId="223" fontId="60" fillId="0" borderId="0" applyFont="0" applyFill="0" applyBorder="0" applyAlignment="0" applyProtection="0">
      <alignment vertical="top"/>
    </xf>
    <xf numFmtId="0" fontId="19" fillId="0" borderId="0"/>
    <xf numFmtId="0" fontId="19" fillId="0" borderId="0"/>
    <xf numFmtId="0" fontId="24" fillId="0" borderId="0"/>
    <xf numFmtId="223" fontId="60" fillId="0" borderId="0" applyFont="0" applyFill="0" applyBorder="0" applyAlignment="0" applyProtection="0">
      <alignment vertical="top"/>
    </xf>
    <xf numFmtId="0" fontId="19" fillId="0" borderId="0"/>
    <xf numFmtId="0" fontId="19" fillId="0" borderId="0"/>
    <xf numFmtId="0" fontId="19" fillId="0" borderId="0"/>
    <xf numFmtId="0" fontId="24" fillId="0" borderId="0"/>
    <xf numFmtId="223" fontId="60" fillId="0" borderId="0" applyFont="0" applyFill="0" applyBorder="0" applyAlignment="0" applyProtection="0">
      <alignment vertical="top"/>
    </xf>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212" fontId="120" fillId="0" borderId="0" applyFill="0" applyBorder="0" applyAlignment="0" applyProtection="0"/>
    <xf numFmtId="43" fontId="14" fillId="0" borderId="0" applyFont="0" applyFill="0" applyBorder="0" applyAlignment="0" applyProtection="0"/>
    <xf numFmtId="212" fontId="120"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72" fillId="0" borderId="0" applyFont="0" applyFill="0" applyBorder="0" applyAlignment="0" applyProtection="0"/>
    <xf numFmtId="43" fontId="14" fillId="0" borderId="0" applyFont="0" applyFill="0" applyBorder="0" applyAlignment="0" applyProtection="0"/>
    <xf numFmtId="165" fontId="7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9" fillId="0" borderId="0"/>
    <xf numFmtId="43" fontId="14" fillId="0" borderId="0" applyFont="0" applyFill="0" applyBorder="0" applyAlignment="0" applyProtection="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212" fontId="120" fillId="0" borderId="0" applyFill="0" applyBorder="0" applyAlignment="0" applyProtection="0"/>
    <xf numFmtId="43" fontId="24" fillId="0" borderId="0" applyFont="0" applyFill="0" applyBorder="0" applyAlignment="0" applyProtection="0"/>
    <xf numFmtId="165" fontId="19" fillId="0" borderId="0" applyFont="0" applyFill="0" applyBorder="0" applyAlignment="0" applyProtection="0"/>
    <xf numFmtId="0" fontId="19" fillId="0" borderId="0"/>
    <xf numFmtId="0" fontId="24" fillId="0" borderId="0"/>
    <xf numFmtId="252" fontId="131" fillId="0" borderId="0" applyFont="0" applyFill="0" applyBorder="0" applyAlignment="0" applyProtection="0"/>
    <xf numFmtId="0" fontId="19" fillId="0" borderId="0"/>
    <xf numFmtId="43" fontId="24" fillId="0" borderId="0" applyFont="0" applyFill="0" applyBorder="0" applyAlignment="0" applyProtection="0"/>
    <xf numFmtId="0" fontId="59" fillId="0" borderId="0" applyNumberFormat="0" applyFont="0" applyFill="0" applyBorder="0" applyAlignment="0" applyProtection="0"/>
    <xf numFmtId="0" fontId="19" fillId="0" borderId="0"/>
    <xf numFmtId="0" fontId="24" fillId="0" borderId="0"/>
    <xf numFmtId="43" fontId="19" fillId="0" borderId="0" applyFont="0" applyFill="0" applyBorder="0" applyAlignment="0" applyProtection="0"/>
    <xf numFmtId="0" fontId="19" fillId="0" borderId="0"/>
    <xf numFmtId="43" fontId="14" fillId="0" borderId="0" applyFont="0" applyFill="0" applyBorder="0" applyAlignment="0" applyProtection="0"/>
    <xf numFmtId="0" fontId="59" fillId="0" borderId="0" applyNumberFormat="0" applyFont="0" applyFill="0" applyBorder="0" applyAlignment="0" applyProtection="0"/>
    <xf numFmtId="0" fontId="19" fillId="0" borderId="0"/>
    <xf numFmtId="43" fontId="14"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165" fontId="59" fillId="0" borderId="0" applyFont="0" applyFill="0" applyBorder="0" applyAlignment="0" applyProtection="0"/>
    <xf numFmtId="252" fontId="131"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0" fontId="24" fillId="0" borderId="0"/>
    <xf numFmtId="0" fontId="19" fillId="0" borderId="0"/>
    <xf numFmtId="0" fontId="19" fillId="0" borderId="0"/>
    <xf numFmtId="252" fontId="131" fillId="0" borderId="0" applyFont="0" applyFill="0" applyBorder="0" applyAlignment="0" applyProtection="0"/>
    <xf numFmtId="0" fontId="24" fillId="0" borderId="0"/>
    <xf numFmtId="0" fontId="19" fillId="0" borderId="0"/>
    <xf numFmtId="165" fontId="14" fillId="0" borderId="0" applyFont="0" applyFill="0" applyBorder="0" applyAlignment="0" applyProtection="0"/>
    <xf numFmtId="165" fontId="14" fillId="0" borderId="0" applyFont="0" applyFill="0" applyBorder="0" applyAlignment="0" applyProtection="0"/>
    <xf numFmtId="0" fontId="19" fillId="0" borderId="0"/>
    <xf numFmtId="0" fontId="24" fillId="0" borderId="0"/>
    <xf numFmtId="0" fontId="19" fillId="0" borderId="0"/>
    <xf numFmtId="165" fontId="14" fillId="0" borderId="0" applyFont="0" applyFill="0" applyBorder="0" applyAlignment="0" applyProtection="0"/>
    <xf numFmtId="0" fontId="24" fillId="0" borderId="0"/>
    <xf numFmtId="165" fontId="14" fillId="0" borderId="0" applyFont="0" applyFill="0" applyBorder="0" applyAlignment="0" applyProtection="0"/>
    <xf numFmtId="0" fontId="24" fillId="0" borderId="0"/>
    <xf numFmtId="0" fontId="19" fillId="0" borderId="0"/>
    <xf numFmtId="0" fontId="24" fillId="0" borderId="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0" fontId="24" fillId="0" borderId="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4" fontId="14"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165" fontId="19" fillId="0" borderId="0" applyFon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165" fontId="19" fillId="0" borderId="0" applyFont="0" applyFill="0" applyBorder="0" applyAlignment="0" applyProtection="0"/>
    <xf numFmtId="195" fontId="120" fillId="0" borderId="0" applyFill="0" applyBorder="0" applyAlignment="0" applyProtection="0"/>
    <xf numFmtId="0" fontId="24" fillId="0" borderId="0"/>
    <xf numFmtId="0" fontId="24" fillId="0" borderId="0"/>
    <xf numFmtId="0"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164" fontId="14" fillId="0" borderId="0" applyFont="0" applyFill="0" applyBorder="0" applyAlignment="0" applyProtection="0"/>
    <xf numFmtId="0" fontId="19" fillId="0" borderId="0"/>
    <xf numFmtId="164" fontId="14" fillId="0" borderId="0" applyFont="0" applyFill="0" applyBorder="0" applyAlignment="0" applyProtection="0"/>
    <xf numFmtId="164" fontId="14" fillId="0" borderId="0" applyFont="0" applyFill="0" applyBorder="0" applyAlignment="0" applyProtection="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165" fontId="72" fillId="0" borderId="0" applyFont="0" applyFill="0" applyBorder="0" applyAlignment="0" applyProtection="0"/>
    <xf numFmtId="165" fontId="7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3" fontId="19" fillId="0" borderId="0" applyFill="0" applyBorder="0" applyAlignment="0" applyProtection="0"/>
    <xf numFmtId="3" fontId="19" fillId="0" borderId="0" applyFill="0" applyBorder="0" applyAlignment="0" applyProtection="0"/>
    <xf numFmtId="3" fontId="120" fillId="0" borderId="0" applyFill="0" applyBorder="0" applyAlignment="0" applyProtection="0"/>
    <xf numFmtId="3" fontId="120" fillId="0" borderId="0" applyFill="0" applyBorder="0" applyAlignment="0" applyProtection="0"/>
    <xf numFmtId="3" fontId="19" fillId="0" borderId="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08" fillId="0" borderId="0"/>
    <xf numFmtId="183" fontId="208" fillId="0" borderId="0"/>
    <xf numFmtId="183" fontId="208"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4" fillId="0" borderId="0" applyFont="0" applyFill="0" applyBorder="0" applyAlignment="0" applyProtection="0"/>
    <xf numFmtId="0" fontId="19" fillId="0" borderId="0"/>
    <xf numFmtId="0" fontId="19" fillId="0" borderId="0"/>
    <xf numFmtId="0" fontId="19" fillId="0" borderId="0"/>
    <xf numFmtId="0" fontId="19" fillId="0" borderId="0"/>
    <xf numFmtId="2" fontId="129" fillId="0" borderId="0">
      <protection locked="0"/>
    </xf>
    <xf numFmtId="0" fontId="19" fillId="0" borderId="0"/>
    <xf numFmtId="0" fontId="19" fillId="0" borderId="0"/>
    <xf numFmtId="2" fontId="164" fillId="0" borderId="0">
      <protection locked="0"/>
    </xf>
    <xf numFmtId="0" fontId="16" fillId="0" borderId="0" applyNumberFormat="0" applyFill="0" applyBorder="0" applyAlignment="0" applyProtection="0"/>
    <xf numFmtId="2" fontId="164" fillId="0" borderId="0">
      <protection locked="0"/>
    </xf>
    <xf numFmtId="178" fontId="24" fillId="0" borderId="0" applyNumberFormat="0" applyFill="0" applyBorder="0" applyAlignment="0" applyProtection="0"/>
    <xf numFmtId="183" fontId="24" fillId="0" borderId="0" applyNumberFormat="0" applyFill="0" applyBorder="0" applyAlignment="0" applyProtection="0"/>
    <xf numFmtId="0" fontId="19" fillId="0" borderId="0"/>
    <xf numFmtId="0" fontId="24" fillId="0" borderId="0" applyNumberFormat="0" applyFill="0" applyBorder="0" applyAlignment="0" applyProtection="0"/>
    <xf numFmtId="0" fontId="19" fillId="0" borderId="0"/>
    <xf numFmtId="0" fontId="19" fillId="0" borderId="0"/>
    <xf numFmtId="0" fontId="14" fillId="0" borderId="0"/>
    <xf numFmtId="0" fontId="24"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15" fontId="27" fillId="0" borderId="0" applyFont="0" applyFill="0" applyBorder="0" applyProtection="0">
      <alignment horizontal="left"/>
    </xf>
    <xf numFmtId="0" fontId="19" fillId="0" borderId="0"/>
    <xf numFmtId="0" fontId="19" fillId="0" borderId="0"/>
    <xf numFmtId="0" fontId="16" fillId="0" borderId="0" applyNumberFormat="0" applyFill="0" applyBorder="0" applyAlignment="0" applyProtection="0"/>
    <xf numFmtId="0" fontId="120" fillId="0" borderId="0" applyFill="0" applyBorder="0" applyAlignment="0" applyProtection="0"/>
    <xf numFmtId="0" fontId="14" fillId="0" borderId="0"/>
    <xf numFmtId="0" fontId="120" fillId="0" borderId="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178" fontId="27" fillId="0" borderId="0"/>
    <xf numFmtId="170" fontId="244" fillId="0" borderId="0"/>
    <xf numFmtId="170" fontId="125" fillId="0" borderId="0"/>
    <xf numFmtId="37" fontId="214" fillId="0" borderId="0"/>
    <xf numFmtId="0" fontId="24" fillId="0" borderId="0"/>
    <xf numFmtId="0" fontId="24" fillId="0" borderId="0"/>
    <xf numFmtId="0" fontId="24" fillId="0" borderId="0"/>
    <xf numFmtId="0" fontId="19" fillId="0" borderId="0"/>
    <xf numFmtId="0" fontId="19" fillId="0" borderId="0"/>
    <xf numFmtId="0" fontId="130" fillId="117" borderId="0" applyNumberFormat="0" applyBorder="0" applyAlignment="0" applyProtection="0"/>
    <xf numFmtId="183" fontId="130" fillId="117" borderId="0" applyNumberFormat="0" applyBorder="0" applyAlignment="0" applyProtection="0"/>
    <xf numFmtId="0" fontId="24" fillId="0" borderId="0"/>
    <xf numFmtId="0" fontId="19" fillId="0" borderId="0"/>
    <xf numFmtId="218" fontId="56" fillId="0" borderId="12">
      <alignment horizontal="center"/>
    </xf>
    <xf numFmtId="254" fontId="56" fillId="0" borderId="91">
      <alignment horizontal="center"/>
    </xf>
    <xf numFmtId="44" fontId="199" fillId="0" borderId="0" applyFill="0" applyBorder="0" applyAlignment="0" applyProtection="0"/>
    <xf numFmtId="178" fontId="19" fillId="0" borderId="0" applyFont="0" applyFill="0" applyBorder="0" applyAlignment="0" applyProtection="0"/>
    <xf numFmtId="0" fontId="95" fillId="0" borderId="0" applyNumberFormat="0" applyFont="0" applyFill="0" applyBorder="0" applyAlignment="0" applyProtection="0">
      <alignment horizontal="left" vertical="top"/>
    </xf>
    <xf numFmtId="0" fontId="24" fillId="0" borderId="0"/>
    <xf numFmtId="0" fontId="24" fillId="0" borderId="0"/>
    <xf numFmtId="203" fontId="19" fillId="0" borderId="0" applyFont="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178" fontId="19" fillId="0" borderId="0" applyFont="0" applyFill="0" applyBorder="0" applyAlignment="0" applyProtection="0"/>
    <xf numFmtId="183" fontId="19" fillId="0" borderId="0" applyFont="0" applyFill="0" applyBorder="0" applyAlignment="0" applyProtection="0"/>
    <xf numFmtId="266" fontId="19" fillId="0" borderId="0" applyFont="0" applyFill="0" applyBorder="0" applyAlignment="0" applyProtection="0"/>
    <xf numFmtId="183" fontId="27" fillId="0" borderId="0" applyFont="0" applyFill="0" applyBorder="0" applyAlignment="0" applyProtection="0"/>
    <xf numFmtId="183" fontId="19" fillId="0" borderId="0" applyFont="0" applyFill="0" applyBorder="0" applyAlignment="0" applyProtection="0"/>
    <xf numFmtId="267" fontId="120" fillId="0" borderId="0" applyFill="0" applyBorder="0" applyAlignment="0" applyProtection="0"/>
    <xf numFmtId="172" fontId="132" fillId="0" borderId="0"/>
    <xf numFmtId="237" fontId="72" fillId="0" borderId="0"/>
    <xf numFmtId="0" fontId="19" fillId="0" borderId="0"/>
    <xf numFmtId="0" fontId="1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60" fillId="0" borderId="0">
      <alignment vertical="top"/>
    </xf>
    <xf numFmtId="0" fontId="69" fillId="0" borderId="0"/>
    <xf numFmtId="0" fontId="19" fillId="0" borderId="0"/>
    <xf numFmtId="0" fontId="24" fillId="0" borderId="0"/>
    <xf numFmtId="0" fontId="1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7"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83" fontId="77" fillId="31" borderId="0" applyNumberFormat="0" applyBorder="0" applyAlignment="0" applyProtection="0"/>
    <xf numFmtId="0" fontId="19" fillId="0" borderId="0"/>
    <xf numFmtId="0" fontId="19" fillId="0" borderId="0"/>
    <xf numFmtId="183" fontId="77"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107" fillId="0" borderId="0" applyNumberFormat="0" applyFill="0" applyBorder="0" applyAlignment="0" applyProtection="0"/>
    <xf numFmtId="0" fontId="14" fillId="0" borderId="0"/>
    <xf numFmtId="0" fontId="24" fillId="0" borderId="0"/>
    <xf numFmtId="0" fontId="24" fillId="0" borderId="0"/>
    <xf numFmtId="0" fontId="24" fillId="0" borderId="0"/>
    <xf numFmtId="0" fontId="14" fillId="0" borderId="0"/>
    <xf numFmtId="0" fontId="19" fillId="0" borderId="0"/>
    <xf numFmtId="0" fontId="107" fillId="0" borderId="0" applyNumberFormat="0" applyFill="0" applyBorder="0" applyAlignment="0" applyProtection="0"/>
    <xf numFmtId="0" fontId="14" fillId="0" borderId="0"/>
    <xf numFmtId="0" fontId="24" fillId="0" borderId="0"/>
    <xf numFmtId="0" fontId="24" fillId="0" borderId="0"/>
    <xf numFmtId="0" fontId="16" fillId="0" borderId="0" applyNumberFormat="0" applyFill="0" applyBorder="0" applyAlignment="0" applyProtection="0"/>
    <xf numFmtId="0" fontId="19" fillId="0" borderId="0"/>
    <xf numFmtId="0" fontId="1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4" fontId="19" fillId="0" borderId="0" applyProtection="0">
      <alignment vertical="center"/>
    </xf>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180" fontId="19" fillId="0" borderId="0" applyFont="0" applyFill="0" applyBorder="0" applyAlignment="0" applyProtection="0"/>
    <xf numFmtId="180" fontId="19" fillId="0" borderId="0" applyFont="0" applyFill="0" applyBorder="0" applyAlignment="0" applyProtection="0"/>
    <xf numFmtId="0" fontId="19" fillId="0" borderId="0"/>
    <xf numFmtId="180" fontId="19" fillId="0" borderId="0" applyFont="0" applyFill="0" applyBorder="0" applyAlignment="0" applyProtection="0"/>
    <xf numFmtId="180" fontId="19" fillId="0" borderId="0" applyFont="0" applyFill="0" applyBorder="0" applyAlignment="0" applyProtection="0"/>
    <xf numFmtId="180" fontId="120" fillId="0" borderId="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0" fontId="24" fillId="0" borderId="0"/>
    <xf numFmtId="180" fontId="120" fillId="0" borderId="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20" fillId="0" borderId="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20" fillId="0" borderId="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20" fillId="0" borderId="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0" fontId="19" fillId="0" borderId="0"/>
    <xf numFmtId="180" fontId="19" fillId="0" borderId="0" applyFont="0" applyFill="0" applyBorder="0" applyAlignment="0" applyProtection="0"/>
    <xf numFmtId="180" fontId="120" fillId="0" borderId="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20" fillId="0" borderId="0" applyFill="0" applyBorder="0" applyAlignment="0" applyProtection="0"/>
    <xf numFmtId="0" fontId="56" fillId="0" borderId="0"/>
    <xf numFmtId="178" fontId="129" fillId="0" borderId="0">
      <protection locked="0"/>
    </xf>
    <xf numFmtId="242" fontId="129" fillId="0" borderId="0">
      <protection locked="0"/>
    </xf>
    <xf numFmtId="0" fontId="24" fillId="0" borderId="0"/>
    <xf numFmtId="0" fontId="24" fillId="0" borderId="0"/>
    <xf numFmtId="0" fontId="19" fillId="0" borderId="0"/>
    <xf numFmtId="0" fontId="19" fillId="0" borderId="0"/>
    <xf numFmtId="0" fontId="19" fillId="0" borderId="0"/>
    <xf numFmtId="183" fontId="100" fillId="82" borderId="57" applyNumberFormat="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2" fontId="120" fillId="0" borderId="0" applyFill="0" applyBorder="0" applyAlignment="0" applyProtection="0"/>
    <xf numFmtId="2" fontId="24" fillId="0" borderId="0" applyFill="0" applyBorder="0" applyAlignment="0" applyProtection="0"/>
    <xf numFmtId="0" fontId="19" fillId="0" borderId="0"/>
    <xf numFmtId="2" fontId="24" fillId="0" borderId="0" applyFill="0" applyBorder="0" applyAlignment="0" applyProtection="0"/>
    <xf numFmtId="0" fontId="24" fillId="0" borderId="0"/>
    <xf numFmtId="0" fontId="19" fillId="0" borderId="0"/>
    <xf numFmtId="2" fontId="24" fillId="0" borderId="0" applyFill="0" applyBorder="0" applyAlignment="0" applyProtection="0"/>
    <xf numFmtId="2" fontId="24" fillId="0" borderId="0" applyFill="0" applyBorder="0" applyAlignment="0" applyProtection="0"/>
    <xf numFmtId="2" fontId="24" fillId="0" borderId="0" applyFill="0" applyBorder="0" applyAlignment="0" applyProtection="0"/>
    <xf numFmtId="2" fontId="120" fillId="0" borderId="0" applyFill="0" applyBorder="0" applyAlignment="0" applyProtection="0"/>
    <xf numFmtId="0" fontId="86" fillId="0" borderId="0"/>
    <xf numFmtId="242" fontId="129" fillId="0" borderId="0">
      <protection locked="0"/>
    </xf>
    <xf numFmtId="242" fontId="164" fillId="0" borderId="0">
      <protection locked="0"/>
    </xf>
    <xf numFmtId="0" fontId="24" fillId="0" borderId="0"/>
    <xf numFmtId="0" fontId="19" fillId="0" borderId="0"/>
    <xf numFmtId="4" fontId="165" fillId="71" borderId="75" applyNumberFormat="0" applyProtection="0">
      <alignment horizontal="left" vertical="center" indent="1"/>
    </xf>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77" fillId="59" borderId="0" applyNumberFormat="0" applyBorder="0" applyAlignment="0" applyProtection="0"/>
    <xf numFmtId="0" fontId="77" fillId="58" borderId="0" applyNumberFormat="0" applyBorder="0" applyAlignment="0" applyProtection="0"/>
    <xf numFmtId="0" fontId="19" fillId="0" borderId="0"/>
    <xf numFmtId="0" fontId="24" fillId="0" borderId="0"/>
    <xf numFmtId="0" fontId="19" fillId="0" borderId="0"/>
    <xf numFmtId="0" fontId="19" fillId="0" borderId="0"/>
    <xf numFmtId="0" fontId="19" fillId="0" borderId="0"/>
    <xf numFmtId="0" fontId="60" fillId="0" borderId="0" applyNumberFormat="0" applyFill="0" applyBorder="0" applyAlignment="0" applyProtection="0"/>
    <xf numFmtId="0" fontId="19" fillId="0" borderId="0"/>
    <xf numFmtId="0" fontId="77" fillId="31" borderId="0" applyNumberFormat="0" applyBorder="0" applyAlignment="0" applyProtection="0"/>
    <xf numFmtId="0" fontId="77" fillId="31" borderId="0" applyNumberFormat="0" applyBorder="0" applyAlignment="0" applyProtection="0"/>
    <xf numFmtId="0" fontId="19" fillId="0" borderId="0"/>
    <xf numFmtId="0" fontId="19" fillId="0" borderId="0"/>
    <xf numFmtId="0" fontId="19" fillId="0" borderId="0"/>
    <xf numFmtId="178" fontId="27" fillId="0" borderId="0"/>
    <xf numFmtId="0" fontId="238" fillId="31" borderId="0" applyNumberFormat="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268" fontId="164" fillId="0" borderId="0">
      <protection locked="0"/>
    </xf>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77" fillId="31" borderId="0" applyNumberFormat="0" applyBorder="0" applyAlignment="0" applyProtection="0"/>
    <xf numFmtId="0" fontId="24" fillId="0" borderId="0"/>
    <xf numFmtId="0" fontId="24" fillId="0" borderId="0"/>
    <xf numFmtId="0" fontId="24" fillId="0" borderId="0"/>
    <xf numFmtId="0" fontId="19" fillId="0" borderId="0"/>
    <xf numFmtId="0" fontId="77" fillId="5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194" fillId="54" borderId="75" applyNumberForma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3" fontId="238" fillId="31" borderId="0" applyNumberFormat="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38" fillId="31" borderId="0" applyNumberFormat="0" applyBorder="0" applyAlignment="0" applyProtection="0"/>
    <xf numFmtId="0" fontId="24" fillId="0" borderId="0"/>
    <xf numFmtId="0" fontId="19" fillId="0" borderId="0"/>
    <xf numFmtId="0" fontId="24" fillId="0" borderId="0"/>
    <xf numFmtId="0" fontId="24" fillId="0" borderId="0"/>
    <xf numFmtId="0" fontId="24" fillId="0" borderId="0"/>
    <xf numFmtId="0" fontId="1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37" fontId="27" fillId="0" borderId="0" applyNumberFormat="0" applyFont="0" applyFill="0"/>
    <xf numFmtId="0" fontId="19" fillId="0" borderId="0"/>
    <xf numFmtId="37" fontId="27" fillId="0" borderId="0" applyNumberFormat="0" applyFont="0" applyFill="0"/>
    <xf numFmtId="0" fontId="14" fillId="0" borderId="0"/>
    <xf numFmtId="0" fontId="120" fillId="0" borderId="0" applyNumberFormat="0" applyFill="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183" fontId="132" fillId="0" borderId="0"/>
    <xf numFmtId="0" fontId="19" fillId="0" borderId="0"/>
    <xf numFmtId="0" fontId="132" fillId="0" borderId="0"/>
    <xf numFmtId="0" fontId="19" fillId="0" borderId="0"/>
    <xf numFmtId="178" fontId="82" fillId="0" borderId="0"/>
    <xf numFmtId="183" fontId="82" fillId="0" borderId="69" applyNumberFormat="0" applyAlignment="0" applyProtection="0">
      <alignment horizontal="left" vertical="center"/>
    </xf>
    <xf numFmtId="0" fontId="19" fillId="0" borderId="0"/>
    <xf numFmtId="0" fontId="24" fillId="0" borderId="0"/>
    <xf numFmtId="0" fontId="19" fillId="0" borderId="0"/>
    <xf numFmtId="0" fontId="19" fillId="0" borderId="0"/>
    <xf numFmtId="0" fontId="82" fillId="0" borderId="69" applyNumberFormat="0" applyAlignment="0" applyProtection="0">
      <alignment horizontal="left" vertical="center"/>
    </xf>
    <xf numFmtId="0" fontId="19" fillId="0" borderId="0"/>
    <xf numFmtId="0" fontId="24" fillId="0" borderId="0"/>
    <xf numFmtId="0" fontId="19" fillId="0" borderId="0"/>
    <xf numFmtId="0" fontId="19" fillId="0" borderId="0"/>
    <xf numFmtId="0" fontId="19" fillId="0" borderId="0"/>
    <xf numFmtId="0" fontId="82" fillId="0" borderId="93" applyNumberFormat="0" applyAlignment="0" applyProtection="0"/>
    <xf numFmtId="178" fontId="82" fillId="0" borderId="69" applyNumberFormat="0" applyAlignment="0" applyProtection="0">
      <alignment horizontal="left" vertical="center"/>
    </xf>
    <xf numFmtId="183" fontId="82" fillId="0" borderId="12">
      <alignment horizontal="left" vertical="center"/>
    </xf>
    <xf numFmtId="0" fontId="19" fillId="0" borderId="0"/>
    <xf numFmtId="0" fontId="24" fillId="0" borderId="0"/>
    <xf numFmtId="0" fontId="82" fillId="0" borderId="12">
      <alignment horizontal="left" vertical="center"/>
    </xf>
    <xf numFmtId="0" fontId="19" fillId="0" borderId="0"/>
    <xf numFmtId="0" fontId="24" fillId="0" borderId="0"/>
    <xf numFmtId="0" fontId="157" fillId="105" borderId="0" applyNumberFormat="0" applyBorder="0" applyAlignment="0">
      <protection hidden="1"/>
    </xf>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0" fontId="19" fillId="0" borderId="0"/>
    <xf numFmtId="0" fontId="14" fillId="0" borderId="0"/>
    <xf numFmtId="0" fontId="19" fillId="0" borderId="0"/>
    <xf numFmtId="0" fontId="156" fillId="0" borderId="77" applyNumberFormat="0" applyFill="0" applyAlignment="0" applyProtection="0"/>
    <xf numFmtId="0" fontId="156" fillId="0" borderId="78" applyNumberFormat="0" applyFill="0" applyAlignment="0" applyProtection="0"/>
    <xf numFmtId="0" fontId="94" fillId="0" borderId="72" applyNumberFormat="0" applyFill="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187" fillId="0" borderId="81" applyNumberFormat="0" applyFill="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8" fillId="82" borderId="57" applyNumberFormat="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83"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183" fontId="94" fillId="0" borderId="72" applyNumberFormat="0" applyFill="0" applyAlignment="0" applyProtection="0"/>
    <xf numFmtId="0" fontId="19" fillId="0" borderId="0"/>
    <xf numFmtId="0" fontId="24" fillId="0" borderId="0"/>
    <xf numFmtId="0" fontId="19" fillId="0" borderId="0"/>
    <xf numFmtId="0" fontId="94" fillId="0" borderId="72" applyNumberFormat="0" applyFill="0" applyAlignment="0" applyProtection="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183" fontId="94" fillId="0" borderId="72" applyNumberFormat="0" applyFill="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4" fillId="0" borderId="0"/>
    <xf numFmtId="0" fontId="24" fillId="0" borderId="0"/>
    <xf numFmtId="0" fontId="19" fillId="0" borderId="0"/>
    <xf numFmtId="0" fontId="1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06" fillId="94" borderId="0" applyNumberFormat="0" applyBorder="0" applyAlignment="0" applyProtection="0"/>
    <xf numFmtId="0" fontId="19" fillId="0" borderId="0"/>
    <xf numFmtId="0" fontId="19" fillId="0" borderId="0"/>
    <xf numFmtId="0" fontId="24" fillId="0" borderId="0"/>
    <xf numFmtId="0" fontId="24" fillId="0" borderId="0"/>
    <xf numFmtId="0" fontId="24" fillId="0" borderId="0"/>
    <xf numFmtId="0" fontId="19" fillId="0" borderId="0"/>
    <xf numFmtId="183" fontId="112" fillId="0" borderId="74" applyNumberFormat="0" applyFill="0" applyAlignment="0" applyProtection="0"/>
    <xf numFmtId="0" fontId="205" fillId="0" borderId="74" applyNumberFormat="0" applyFill="0" applyAlignment="0" applyProtection="0"/>
    <xf numFmtId="0" fontId="19" fillId="0" borderId="0"/>
    <xf numFmtId="0" fontId="19" fillId="0" borderId="0"/>
    <xf numFmtId="0" fontId="112" fillId="0" borderId="74" applyNumberFormat="0" applyFill="0" applyAlignment="0" applyProtection="0"/>
    <xf numFmtId="0" fontId="24" fillId="0" borderId="0"/>
    <xf numFmtId="0" fontId="245" fillId="0" borderId="95" applyNumberFormat="0" applyFill="0" applyAlignment="0" applyProtection="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67" fillId="0" borderId="0" applyNumberFormat="0" applyFill="0" applyBorder="0" applyAlignment="0" applyProtection="0"/>
    <xf numFmtId="0" fontId="24" fillId="0" borderId="0"/>
    <xf numFmtId="0" fontId="19" fillId="0" borderId="0"/>
    <xf numFmtId="0" fontId="24" fillId="0" borderId="0"/>
    <xf numFmtId="0" fontId="19" fillId="0" borderId="0"/>
    <xf numFmtId="0" fontId="1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12" fillId="0" borderId="74" applyNumberFormat="0" applyFill="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27"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214" fontId="135" fillId="0" borderId="0">
      <protection locked="0"/>
    </xf>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14"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7" fillId="0" borderId="8" applyNumberFormat="0" applyFont="0" applyFill="0" applyBorder="0" applyAlignment="0" applyProtection="0">
      <alignment horizontal="center" wrapText="1"/>
    </xf>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178" fontId="147" fillId="0" borderId="8" applyNumberFormat="0" applyFont="0" applyFill="0" applyBorder="0" applyAlignment="0" applyProtection="0">
      <alignment horizontal="center" wrapText="1"/>
    </xf>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47" fillId="0" borderId="0" applyNumberFormat="0" applyFont="0" applyFill="0" applyBorder="0" applyAlignment="0" applyProtection="0">
      <alignment horizontal="left" indent="1"/>
    </xf>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4" fillId="0" borderId="0"/>
    <xf numFmtId="0" fontId="24" fillId="0" borderId="0"/>
    <xf numFmtId="0" fontId="24" fillId="0" borderId="0"/>
    <xf numFmtId="0" fontId="14" fillId="0" borderId="0"/>
    <xf numFmtId="0" fontId="24" fillId="0" borderId="0"/>
    <xf numFmtId="0" fontId="24" fillId="0" borderId="0"/>
    <xf numFmtId="0" fontId="2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7" fillId="0" borderId="96" applyNumberFormat="0" applyFill="0" applyAlignment="0" applyProtection="0"/>
    <xf numFmtId="0" fontId="247" fillId="0" borderId="97" applyNumberFormat="0" applyFill="0" applyAlignment="0" applyProtection="0"/>
    <xf numFmtId="0" fontId="80" fillId="0" borderId="73" applyNumberFormat="0" applyFill="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0" fillId="0" borderId="82" applyNumberFormat="0" applyFill="0" applyAlignment="0" applyProtection="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4" fontId="246" fillId="129" borderId="75" applyNumberForma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183" fontId="80" fillId="0" borderId="73" applyNumberFormat="0" applyFill="0" applyAlignment="0" applyProtection="0"/>
    <xf numFmtId="0" fontId="24" fillId="0" borderId="0"/>
    <xf numFmtId="0" fontId="80" fillId="0" borderId="73" applyNumberFormat="0" applyFill="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178" fontId="19" fillId="0" borderId="98"/>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1" fillId="102" borderId="0" applyNumberFormat="0" applyBorder="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183" fontId="144" fillId="0" borderId="0"/>
    <xf numFmtId="0" fontId="24" fillId="0" borderId="0"/>
    <xf numFmtId="0" fontId="24" fillId="0" borderId="0"/>
    <xf numFmtId="0" fontId="14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72"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14" fontId="19" fillId="0" borderId="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7" fillId="0" borderId="0" applyNumberFormat="0" applyFill="0" applyBorder="0" applyAlignment="0" applyProtection="0"/>
    <xf numFmtId="0" fontId="24" fillId="0" borderId="0"/>
    <xf numFmtId="0" fontId="80"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80" fillId="0" borderId="0" applyNumberFormat="0" applyFill="0" applyBorder="0" applyAlignment="0" applyProtection="0"/>
    <xf numFmtId="0" fontId="24" fillId="0" borderId="0"/>
    <xf numFmtId="0" fontId="190"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178" fontId="19" fillId="0" borderId="0">
      <alignment horizontal="center"/>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80" fillId="0" borderId="0" applyNumberFormat="0" applyFill="0" applyBorder="0" applyAlignment="0" applyProtection="0"/>
    <xf numFmtId="0" fontId="80" fillId="0" borderId="0" applyNumberFormat="0" applyFill="0" applyBorder="0" applyAlignment="0" applyProtection="0"/>
    <xf numFmtId="0" fontId="24" fillId="0" borderId="0"/>
    <xf numFmtId="0" fontId="19" fillId="0" borderId="0"/>
    <xf numFmtId="4" fontId="185" fillId="120" borderId="75" applyNumberFormat="0" applyProtection="0">
      <alignment horizontal="left" vertical="center" indent="1"/>
    </xf>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178" fontId="27"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3" fontId="60" fillId="0" borderId="0"/>
    <xf numFmtId="0" fontId="19" fillId="0" borderId="0"/>
    <xf numFmtId="0" fontId="24" fillId="0" borderId="0"/>
    <xf numFmtId="0" fontId="19" fillId="0" borderId="0"/>
    <xf numFmtId="0" fontId="1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4" fillId="0" borderId="0"/>
    <xf numFmtId="0" fontId="19" fillId="0" borderId="0"/>
    <xf numFmtId="0" fontId="19" fillId="0" borderId="0"/>
    <xf numFmtId="0" fontId="19"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183" fontId="157" fillId="105" borderId="0" applyNumberFormat="0" applyBorder="0" applyAlignment="0">
      <protection hidden="1"/>
    </xf>
    <xf numFmtId="0" fontId="19" fillId="0" borderId="0"/>
    <xf numFmtId="0" fontId="19" fillId="0" borderId="0"/>
    <xf numFmtId="0" fontId="24" fillId="0" borderId="0"/>
    <xf numFmtId="0" fontId="19" fillId="0" borderId="0"/>
    <xf numFmtId="0" fontId="19" fillId="0" borderId="0"/>
    <xf numFmtId="0" fontId="19" fillId="0" borderId="0"/>
    <xf numFmtId="178" fontId="237" fillId="0" borderId="0" applyNumberFormat="0" applyFill="0" applyBorder="0" applyAlignment="0" applyProtection="0">
      <alignment vertical="top"/>
      <protection locked="0"/>
    </xf>
    <xf numFmtId="0" fontId="14" fillId="0" borderId="0"/>
    <xf numFmtId="0" fontId="19" fillId="0" borderId="0"/>
    <xf numFmtId="0" fontId="14" fillId="0" borderId="0"/>
    <xf numFmtId="0" fontId="19" fillId="0" borderId="0"/>
    <xf numFmtId="0" fontId="175" fillId="0" borderId="0" applyNumberFormat="0" applyFill="0" applyBorder="0" applyAlignment="0" applyProtection="0">
      <alignment vertical="top"/>
      <protection locked="0"/>
    </xf>
    <xf numFmtId="183" fontId="248" fillId="0" borderId="0" applyNumberFormat="0" applyFill="0" applyBorder="0" applyAlignment="0" applyProtection="0">
      <alignment vertical="top"/>
      <protection locked="0"/>
    </xf>
    <xf numFmtId="178" fontId="249" fillId="0" borderId="0"/>
    <xf numFmtId="180" fontId="27" fillId="0" borderId="0" applyFont="0" applyFill="0" applyBorder="0" applyAlignment="0" applyProtection="0"/>
    <xf numFmtId="180" fontId="125" fillId="0" borderId="0" applyFont="0" applyFill="0" applyBorder="0" applyAlignment="0" applyProtection="0"/>
    <xf numFmtId="180" fontId="125" fillId="0" borderId="0" applyFont="0" applyFill="0" applyBorder="0" applyAlignment="0" applyProtection="0"/>
    <xf numFmtId="0" fontId="24" fillId="0" borderId="0"/>
    <xf numFmtId="0" fontId="16" fillId="0" borderId="0" applyNumberFormat="0" applyFill="0" applyBorder="0" applyAlignment="0" applyProtection="0"/>
    <xf numFmtId="3" fontId="125" fillId="0" borderId="0" applyFont="0" applyFill="0" applyBorder="0" applyAlignment="0" applyProtection="0"/>
    <xf numFmtId="0" fontId="19" fillId="0" borderId="0"/>
    <xf numFmtId="3" fontId="125" fillId="0" borderId="0" applyFont="0" applyFill="0" applyBorder="0" applyAlignment="0" applyProtection="0"/>
    <xf numFmtId="0" fontId="19" fillId="0" borderId="0"/>
    <xf numFmtId="0" fontId="19" fillId="0" borderId="0"/>
    <xf numFmtId="3" fontId="120" fillId="0" borderId="0" applyFill="0" applyBorder="0" applyAlignment="0" applyProtection="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24" fillId="0" borderId="0"/>
    <xf numFmtId="10" fontId="81" fillId="71" borderId="14" applyNumberFormat="0" applyBorder="0" applyAlignment="0" applyProtection="0"/>
    <xf numFmtId="0" fontId="24" fillId="0" borderId="0"/>
    <xf numFmtId="0" fontId="19" fillId="0" borderId="0"/>
    <xf numFmtId="0" fontId="19" fillId="0" borderId="0"/>
    <xf numFmtId="10" fontId="81" fillId="71" borderId="14" applyNumberFormat="0" applyBorder="0" applyAlignment="0" applyProtection="0"/>
    <xf numFmtId="10" fontId="81" fillId="71" borderId="14" applyNumberFormat="0" applyBorder="0" applyAlignment="0" applyProtection="0"/>
    <xf numFmtId="0" fontId="138" fillId="82" borderId="57" applyNumberFormat="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38" fillId="82" borderId="57" applyNumberFormat="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38" fillId="82" borderId="57" applyNumberFormat="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138" fillId="82" borderId="57" applyNumberFormat="0" applyAlignment="0" applyProtection="0"/>
    <xf numFmtId="183" fontId="138" fillId="82" borderId="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138" fillId="82" borderId="57" applyNumberFormat="0" applyAlignment="0" applyProtection="0"/>
    <xf numFmtId="183" fontId="138" fillId="82" borderId="5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138" fillId="82" borderId="57" applyNumberFormat="0" applyAlignment="0" applyProtection="0"/>
    <xf numFmtId="183" fontId="138" fillId="82" borderId="57" applyNumberFormat="0" applyAlignment="0" applyProtection="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00" fillId="94" borderId="57" applyNumberFormat="0" applyAlignment="0" applyProtection="0"/>
    <xf numFmtId="0" fontId="24" fillId="0" borderId="0"/>
    <xf numFmtId="0" fontId="24" fillId="0" borderId="0"/>
    <xf numFmtId="0" fontId="100" fillId="82" borderId="57" applyNumberFormat="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00" fillId="94" borderId="57" applyNumberFormat="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183" fontId="138" fillId="82" borderId="57" applyNumberFormat="0" applyAlignment="0" applyProtection="0"/>
    <xf numFmtId="183" fontId="138" fillId="82" borderId="57" applyNumberFormat="0" applyAlignment="0" applyProtection="0"/>
    <xf numFmtId="204" fontId="72" fillId="0" borderId="0"/>
    <xf numFmtId="0" fontId="14" fillId="0" borderId="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138" fillId="82" borderId="57" applyNumberFormat="0" applyAlignment="0" applyProtection="0"/>
    <xf numFmtId="183" fontId="138" fillId="82" borderId="57" applyNumberFormat="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183" fontId="138" fillId="82" borderId="57" applyNumberFormat="0" applyAlignment="0" applyProtection="0"/>
    <xf numFmtId="183" fontId="138" fillId="82" borderId="57" applyNumberFormat="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38" fillId="82" borderId="57" applyNumberFormat="0" applyAlignment="0" applyProtection="0"/>
    <xf numFmtId="183" fontId="138" fillId="82" borderId="57" applyNumberFormat="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138" fillId="82" borderId="57" applyNumberFormat="0" applyAlignment="0" applyProtection="0"/>
    <xf numFmtId="183" fontId="138" fillId="82" borderId="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183" fontId="100" fillId="82" borderId="57" applyNumberFormat="0" applyAlignment="0" applyProtection="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9" fontId="19" fillId="0" borderId="0" applyFont="0" applyFill="0" applyBorder="0" applyAlignment="0" applyProtection="0"/>
    <xf numFmtId="0" fontId="19" fillId="0" borderId="0"/>
    <xf numFmtId="0" fontId="19" fillId="0" borderId="0"/>
    <xf numFmtId="0" fontId="19" fillId="0" borderId="0"/>
    <xf numFmtId="0" fontId="100" fillId="116" borderId="57" applyNumberFormat="0" applyAlignment="0" applyProtection="0"/>
    <xf numFmtId="0" fontId="138" fillId="82" borderId="57" applyNumberFormat="0" applyAlignment="0" applyProtection="0"/>
    <xf numFmtId="183" fontId="138" fillId="82" borderId="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4" fontId="165" fillId="127" borderId="75" applyNumberFormat="0" applyProtection="0">
      <alignment horizontal="left" vertical="center" indent="1"/>
    </xf>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38" fillId="82" borderId="57" applyNumberFormat="0" applyAlignment="0" applyProtection="0"/>
    <xf numFmtId="0" fontId="138" fillId="82" borderId="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38" fillId="82" borderId="57" applyNumberFormat="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38" fillId="82" borderId="57" applyNumberFormat="0" applyAlignment="0" applyProtection="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9" fillId="0" borderId="0"/>
    <xf numFmtId="0" fontId="14" fillId="0" borderId="0"/>
    <xf numFmtId="183" fontId="100" fillId="82" borderId="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14" fillId="0" borderId="0"/>
    <xf numFmtId="0" fontId="19" fillId="0" borderId="0"/>
    <xf numFmtId="0" fontId="19" fillId="0" borderId="0"/>
    <xf numFmtId="0" fontId="24" fillId="0" borderId="0"/>
    <xf numFmtId="0" fontId="24" fillId="0" borderId="0"/>
    <xf numFmtId="178" fontId="100" fillId="82" borderId="57" applyNumberFormat="0" applyAlignment="0" applyProtection="0"/>
    <xf numFmtId="0" fontId="24" fillId="0" borderId="0"/>
    <xf numFmtId="0" fontId="24" fillId="0" borderId="0"/>
    <xf numFmtId="0" fontId="1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38" fillId="82" borderId="57" applyNumberFormat="0" applyAlignment="0" applyProtection="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24" fillId="0" borderId="0"/>
    <xf numFmtId="0" fontId="19" fillId="0" borderId="0"/>
    <xf numFmtId="0" fontId="14" fillId="0" borderId="0"/>
    <xf numFmtId="0" fontId="19" fillId="0" borderId="0"/>
    <xf numFmtId="0" fontId="1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38" fillId="82" borderId="57" applyNumberFormat="0" applyAlignment="0" applyProtection="0"/>
    <xf numFmtId="0" fontId="24"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4" fillId="0" borderId="0"/>
    <xf numFmtId="0" fontId="24" fillId="0" borderId="0"/>
    <xf numFmtId="0" fontId="14" fillId="0" borderId="0"/>
    <xf numFmtId="0" fontId="24" fillId="0" borderId="0"/>
    <xf numFmtId="0" fontId="19" fillId="0" borderId="0"/>
    <xf numFmtId="0" fontId="14" fillId="0" borderId="0"/>
    <xf numFmtId="0" fontId="24" fillId="0" borderId="0"/>
    <xf numFmtId="0" fontId="19" fillId="0" borderId="0"/>
    <xf numFmtId="0" fontId="1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38" fillId="82" borderId="57" applyNumberFormat="0" applyAlignment="0" applyProtection="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15" fontId="19" fillId="0" borderId="0"/>
    <xf numFmtId="178" fontId="7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178" fontId="27" fillId="0" borderId="0"/>
    <xf numFmtId="0" fontId="16" fillId="0" borderId="0" applyNumberFormat="0" applyFill="0" applyBorder="0" applyAlignment="0" applyProtection="0"/>
    <xf numFmtId="0" fontId="19" fillId="0" borderId="0"/>
    <xf numFmtId="0" fontId="19" fillId="0" borderId="0"/>
    <xf numFmtId="0" fontId="24" fillId="0" borderId="0"/>
    <xf numFmtId="0" fontId="14" fillId="0" borderId="0"/>
    <xf numFmtId="0" fontId="19" fillId="0" borderId="0"/>
    <xf numFmtId="0" fontId="19" fillId="0" borderId="0"/>
    <xf numFmtId="0" fontId="24" fillId="0" borderId="0"/>
    <xf numFmtId="0" fontId="230" fillId="113" borderId="75" applyNumberFormat="0" applyProtection="0">
      <alignment horizontal="left" vertical="center" indent="1"/>
    </xf>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4" fillId="0" borderId="0"/>
    <xf numFmtId="183" fontId="233" fillId="0" borderId="0" applyNumberFormat="0" applyFill="0" applyBorder="0" applyAlignment="0" applyProtection="0">
      <alignment vertical="top"/>
      <protection locked="0"/>
    </xf>
    <xf numFmtId="0" fontId="233" fillId="0" borderId="0" applyNumberFormat="0" applyFill="0" applyBorder="0" applyAlignment="0" applyProtection="0">
      <alignment vertical="top"/>
      <protection locked="0"/>
    </xf>
    <xf numFmtId="183" fontId="233"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83" fontId="211" fillId="0" borderId="0" applyNumberFormat="0" applyFill="0" applyBorder="0" applyAlignment="0" applyProtection="0">
      <alignment vertical="top"/>
      <protection locked="0"/>
    </xf>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4" fillId="0" borderId="0"/>
    <xf numFmtId="0" fontId="19" fillId="0" borderId="0"/>
    <xf numFmtId="0" fontId="1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78" fillId="0" borderId="94" applyNumberFormat="0" applyFill="0" applyAlignment="0" applyProtection="0"/>
    <xf numFmtId="0" fontId="68" fillId="0" borderId="58" applyNumberFormat="0" applyFill="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68" fillId="0" borderId="58" applyNumberFormat="0" applyFill="0" applyAlignment="0" applyProtection="0"/>
    <xf numFmtId="0" fontId="68" fillId="0" borderId="58" applyNumberFormat="0" applyFill="0" applyAlignment="0" applyProtection="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183"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7" fillId="0" borderId="0"/>
    <xf numFmtId="0" fontId="24" fillId="0" borderId="0"/>
    <xf numFmtId="0" fontId="24" fillId="0" borderId="0"/>
    <xf numFmtId="0" fontId="19" fillId="0" borderId="0"/>
    <xf numFmtId="0" fontId="19" fillId="0" borderId="0"/>
    <xf numFmtId="0" fontId="72"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183" fontId="60" fillId="0" borderId="0" applyNumberFormat="0" applyFill="0" applyBorder="0" applyAlignment="0" applyProtection="0"/>
    <xf numFmtId="0" fontId="19" fillId="0" borderId="0"/>
    <xf numFmtId="0" fontId="19" fillId="0" borderId="0"/>
    <xf numFmtId="0" fontId="6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68" fillId="0" borderId="58" applyNumberFormat="0" applyFill="0" applyAlignment="0" applyProtection="0"/>
    <xf numFmtId="0" fontId="24" fillId="0" borderId="0"/>
    <xf numFmtId="0" fontId="24" fillId="0" borderId="0"/>
    <xf numFmtId="0" fontId="24" fillId="0" borderId="0"/>
    <xf numFmtId="183" fontId="24" fillId="0" borderId="0"/>
    <xf numFmtId="183" fontId="24" fillId="0" borderId="0"/>
    <xf numFmtId="0" fontId="19" fillId="0" borderId="0"/>
    <xf numFmtId="0" fontId="68" fillId="0" borderId="58" applyNumberFormat="0" applyFill="0" applyAlignment="0" applyProtection="0"/>
    <xf numFmtId="213" fontId="72" fillId="0" borderId="0"/>
    <xf numFmtId="0" fontId="24" fillId="0" borderId="0"/>
    <xf numFmtId="0" fontId="24" fillId="0" borderId="0"/>
    <xf numFmtId="183"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4" fillId="0" borderId="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183" fontId="68" fillId="0" borderId="58" applyNumberFormat="0" applyFill="0" applyAlignment="0" applyProtection="0"/>
    <xf numFmtId="0" fontId="24" fillId="0" borderId="0"/>
    <xf numFmtId="0" fontId="24"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83" fontId="181" fillId="0" borderId="58" applyNumberFormat="0" applyFill="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81" fillId="0" borderId="58" applyNumberFormat="0" applyFill="0" applyAlignment="0" applyProtection="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4" fillId="0" borderId="0"/>
    <xf numFmtId="0" fontId="1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178" fontId="27"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183" fontId="234" fillId="0" borderId="18">
      <alignment horizontal="left"/>
      <protection locked="0"/>
    </xf>
    <xf numFmtId="183" fontId="234" fillId="0" borderId="18">
      <alignment horizontal="left"/>
      <protection locked="0"/>
    </xf>
    <xf numFmtId="0" fontId="24" fillId="0" borderId="0"/>
    <xf numFmtId="0" fontId="19" fillId="0" borderId="0"/>
    <xf numFmtId="0" fontId="19" fillId="0" borderId="0"/>
    <xf numFmtId="0" fontId="19" fillId="0" borderId="0"/>
    <xf numFmtId="0" fontId="250" fillId="0" borderId="0" applyNumberFormat="0" applyFill="0" applyBorder="0" applyAlignment="0" applyProtection="0">
      <alignment vertical="top"/>
      <protection locked="0"/>
    </xf>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19" fillId="0" borderId="0"/>
    <xf numFmtId="1" fontId="27" fillId="0" borderId="0" applyNumberFormat="0" applyAlignment="0">
      <alignment horizontal="center"/>
    </xf>
    <xf numFmtId="0" fontId="14" fillId="0" borderId="0"/>
    <xf numFmtId="1" fontId="27" fillId="0" borderId="0" applyNumberFormat="0" applyAlignment="0">
      <alignment horizontal="center"/>
    </xf>
    <xf numFmtId="178" fontId="72" fillId="0" borderId="0"/>
    <xf numFmtId="0" fontId="27" fillId="0" borderId="0" applyNumberFormat="0" applyAlignment="0"/>
    <xf numFmtId="0" fontId="19" fillId="0" borderId="0"/>
    <xf numFmtId="0" fontId="19" fillId="0" borderId="0"/>
    <xf numFmtId="199" fontId="216" fillId="0" borderId="0" applyNumberFormat="0">
      <alignment horizontal="centerContinuous"/>
    </xf>
    <xf numFmtId="0" fontId="16" fillId="0" borderId="0" applyNumberFormat="0" applyFill="0" applyBorder="0" applyAlignment="0" applyProtection="0"/>
    <xf numFmtId="0" fontId="216" fillId="0" borderId="0" applyNumberFormat="0">
      <alignment horizontal="center"/>
    </xf>
    <xf numFmtId="0" fontId="24" fillId="0" borderId="0"/>
    <xf numFmtId="0" fontId="24" fillId="0" borderId="0"/>
    <xf numFmtId="0" fontId="24" fillId="0" borderId="0"/>
    <xf numFmtId="41" fontId="27" fillId="0" borderId="0" applyFont="0" applyFill="0" applyBorder="0" applyAlignment="0" applyProtection="0"/>
    <xf numFmtId="0" fontId="16" fillId="0" borderId="0" applyNumberFormat="0" applyFill="0" applyBorder="0" applyAlignment="0" applyProtection="0"/>
    <xf numFmtId="43" fontId="27" fillId="0" borderId="0" applyFont="0" applyFill="0" applyBorder="0" applyAlignment="0" applyProtection="0"/>
    <xf numFmtId="215" fontId="19" fillId="0" borderId="0" applyFont="0" applyFill="0" applyBorder="0" applyAlignment="0" applyProtection="0"/>
    <xf numFmtId="0" fontId="16" fillId="0" borderId="0" applyNumberFormat="0" applyFill="0" applyBorder="0" applyAlignment="0" applyProtection="0"/>
    <xf numFmtId="0" fontId="14" fillId="0" borderId="0"/>
    <xf numFmtId="270" fontId="19" fillId="0" borderId="0" applyFont="0" applyFill="0" applyBorder="0" applyAlignment="0" applyProtection="0"/>
    <xf numFmtId="0" fontId="24" fillId="0" borderId="0"/>
    <xf numFmtId="0" fontId="19" fillId="0" borderId="0"/>
    <xf numFmtId="0" fontId="19" fillId="0" borderId="0"/>
    <xf numFmtId="0" fontId="24" fillId="0" borderId="0"/>
    <xf numFmtId="0" fontId="19" fillId="0" borderId="0"/>
    <xf numFmtId="219" fontId="56" fillId="0" borderId="0" applyFont="0" applyFill="0" applyBorder="0" applyAlignment="0" applyProtection="0"/>
    <xf numFmtId="209" fontId="129" fillId="0" borderId="0">
      <protection locked="0"/>
    </xf>
    <xf numFmtId="209" fontId="164" fillId="0" borderId="0">
      <protection locked="0"/>
    </xf>
    <xf numFmtId="42" fontId="27" fillId="0" borderId="0" applyFont="0" applyFill="0" applyBorder="0" applyAlignment="0" applyProtection="0"/>
    <xf numFmtId="44" fontId="27" fillId="0" borderId="0" applyFont="0" applyFill="0" applyBorder="0" applyAlignment="0" applyProtection="0"/>
    <xf numFmtId="192" fontId="19" fillId="0" borderId="0" applyFont="0" applyFill="0" applyBorder="0" applyAlignment="0" applyProtection="0"/>
    <xf numFmtId="244" fontId="129" fillId="0" borderId="0">
      <protection locked="0"/>
    </xf>
    <xf numFmtId="244" fontId="164" fillId="0" borderId="0">
      <protection locked="0"/>
    </xf>
    <xf numFmtId="209" fontId="129" fillId="0" borderId="0">
      <protection locked="0"/>
    </xf>
    <xf numFmtId="209" fontId="164" fillId="0" borderId="0">
      <protection locked="0"/>
    </xf>
    <xf numFmtId="271" fontId="168" fillId="0" borderId="0"/>
    <xf numFmtId="0" fontId="24" fillId="0" borderId="0"/>
    <xf numFmtId="0" fontId="19"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39" fontId="58" fillId="0" borderId="0"/>
    <xf numFmtId="0" fontId="19" fillId="0" borderId="0"/>
    <xf numFmtId="0" fontId="19" fillId="0" borderId="0"/>
    <xf numFmtId="178" fontId="231"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06" fillId="95" borderId="0" applyNumberFormat="0" applyBorder="0" applyAlignment="0" applyProtection="0"/>
    <xf numFmtId="0" fontId="225" fillId="94" borderId="0" applyNumberFormat="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06" fillId="94" borderId="0" applyNumberFormat="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0" fillId="9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183" fontId="27" fillId="0" borderId="0" applyNumberFormat="0" applyFont="0" applyFill="0" applyBorder="0" applyAlignment="0" applyProtection="0">
      <alignment horizontal="left" wrapText="1" indent="2"/>
    </xf>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106" fillId="94" borderId="0" applyNumberFormat="0" applyBorder="0" applyAlignment="0" applyProtection="0"/>
    <xf numFmtId="0" fontId="24" fillId="0" borderId="0"/>
    <xf numFmtId="0" fontId="19" fillId="0" borderId="0"/>
    <xf numFmtId="0" fontId="106" fillId="94" borderId="0" applyNumberFormat="0" applyBorder="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4" fillId="0" borderId="0" applyNumberFormat="0" applyFill="0" applyBorder="0">
      <alignment horizontal="center" wrapText="1"/>
    </xf>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178" fontId="141"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263" fontId="125" fillId="0" borderId="0" applyFont="0" applyFill="0" applyBorder="0" applyAlignment="0" applyProtection="0"/>
    <xf numFmtId="0" fontId="24" fillId="0" borderId="0"/>
    <xf numFmtId="0" fontId="24" fillId="0" borderId="0"/>
    <xf numFmtId="263" fontId="125" fillId="0" borderId="0" applyFont="0" applyFill="0" applyBorder="0" applyAlignment="0" applyProtection="0"/>
    <xf numFmtId="0" fontId="24" fillId="0" borderId="0"/>
    <xf numFmtId="0" fontId="24" fillId="0" borderId="0"/>
    <xf numFmtId="0" fontId="19" fillId="0" borderId="0"/>
    <xf numFmtId="0" fontId="19" fillId="0" borderId="0"/>
    <xf numFmtId="272" fontId="120" fillId="0" borderId="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9" fontId="72" fillId="0" borderId="0" applyFont="0" applyFill="0" applyBorder="0" applyAlignment="0" applyProtection="0"/>
    <xf numFmtId="0" fontId="19" fillId="0" borderId="0"/>
    <xf numFmtId="0" fontId="240" fillId="94" borderId="0" applyNumberFormat="0" applyBorder="0" applyAlignment="0" applyProtection="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24" fillId="0" borderId="0"/>
    <xf numFmtId="0" fontId="24" fillId="0" borderId="0"/>
    <xf numFmtId="0" fontId="87" fillId="61" borderId="66" applyNumberFormat="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72" fillId="0" borderId="0"/>
    <xf numFmtId="183" fontId="72" fillId="0" borderId="0"/>
    <xf numFmtId="183" fontId="72" fillId="0" borderId="0"/>
    <xf numFmtId="0" fontId="72" fillId="0" borderId="0"/>
    <xf numFmtId="0" fontId="72" fillId="0" borderId="0"/>
    <xf numFmtId="0" fontId="72" fillId="0" borderId="0"/>
    <xf numFmtId="0" fontId="160" fillId="0" borderId="0"/>
    <xf numFmtId="176" fontId="79" fillId="0" borderId="0"/>
    <xf numFmtId="183" fontId="160" fillId="0" borderId="0"/>
    <xf numFmtId="0" fontId="24" fillId="0" borderId="0"/>
    <xf numFmtId="0" fontId="19" fillId="0" borderId="0"/>
    <xf numFmtId="178" fontId="160" fillId="0" borderId="0"/>
    <xf numFmtId="0" fontId="24" fillId="0" borderId="0"/>
    <xf numFmtId="0" fontId="19" fillId="0" borderId="0"/>
    <xf numFmtId="0" fontId="19" fillId="0" borderId="0"/>
    <xf numFmtId="0" fontId="19" fillId="0" borderId="0"/>
    <xf numFmtId="0" fontId="132" fillId="0" borderId="0"/>
    <xf numFmtId="183" fontId="132" fillId="0" borderId="0"/>
    <xf numFmtId="183" fontId="132" fillId="0" borderId="0"/>
    <xf numFmtId="0" fontId="24" fillId="0" borderId="0"/>
    <xf numFmtId="0" fontId="132" fillId="0" borderId="0"/>
    <xf numFmtId="0" fontId="132" fillId="0" borderId="0"/>
    <xf numFmtId="0" fontId="19" fillId="0" borderId="0"/>
    <xf numFmtId="0" fontId="19" fillId="0" borderId="0"/>
    <xf numFmtId="0" fontId="132" fillId="0" borderId="0"/>
    <xf numFmtId="183" fontId="132" fillId="0" borderId="0"/>
    <xf numFmtId="0" fontId="24" fillId="0" borderId="0"/>
    <xf numFmtId="0" fontId="24" fillId="0" borderId="0"/>
    <xf numFmtId="0" fontId="1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4" fillId="0" borderId="0"/>
    <xf numFmtId="0" fontId="90" fillId="0" borderId="88" applyNumberFormat="0" applyFill="0" applyAlignment="0" applyProtection="0"/>
    <xf numFmtId="0" fontId="1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4" fillId="0" borderId="0"/>
    <xf numFmtId="0" fontId="14" fillId="0" borderId="0"/>
    <xf numFmtId="0" fontId="90" fillId="0" borderId="68" applyNumberFormat="0" applyFill="0" applyAlignment="0" applyProtection="0"/>
    <xf numFmtId="0" fontId="14" fillId="0" borderId="0"/>
    <xf numFmtId="0" fontId="24" fillId="0" borderId="0"/>
    <xf numFmtId="0" fontId="14" fillId="0" borderId="0"/>
    <xf numFmtId="0" fontId="24" fillId="0" borderId="0"/>
    <xf numFmtId="0" fontId="14" fillId="0" borderId="0"/>
    <xf numFmtId="0" fontId="14" fillId="0" borderId="0"/>
    <xf numFmtId="0" fontId="24" fillId="0" borderId="0"/>
    <xf numFmtId="0" fontId="14" fillId="0" borderId="0"/>
    <xf numFmtId="0" fontId="24" fillId="0" borderId="0"/>
    <xf numFmtId="0" fontId="14" fillId="0" borderId="0"/>
    <xf numFmtId="0" fontId="24" fillId="0" borderId="0"/>
    <xf numFmtId="0" fontId="14" fillId="0" borderId="0"/>
    <xf numFmtId="0" fontId="19" fillId="0" borderId="0"/>
    <xf numFmtId="0" fontId="19" fillId="0" borderId="0"/>
    <xf numFmtId="0" fontId="19" fillId="0" borderId="0"/>
    <xf numFmtId="0" fontId="14" fillId="0" borderId="0"/>
    <xf numFmtId="0" fontId="24" fillId="0" borderId="0"/>
    <xf numFmtId="0" fontId="14" fillId="0" borderId="0"/>
    <xf numFmtId="0" fontId="24" fillId="0" borderId="0"/>
    <xf numFmtId="0" fontId="14" fillId="0" borderId="0"/>
    <xf numFmtId="0" fontId="24" fillId="0" borderId="0"/>
    <xf numFmtId="0" fontId="14" fillId="0" borderId="0"/>
    <xf numFmtId="0" fontId="14" fillId="0" borderId="0"/>
    <xf numFmtId="0" fontId="19" fillId="0" borderId="0"/>
    <xf numFmtId="0" fontId="19" fillId="0" borderId="0"/>
    <xf numFmtId="0" fontId="24" fillId="0" borderId="0"/>
    <xf numFmtId="0" fontId="14" fillId="0" borderId="0"/>
    <xf numFmtId="0" fontId="19" fillId="0" borderId="0"/>
    <xf numFmtId="0" fontId="2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6" fillId="0" borderId="0" applyNumberFormat="0" applyFill="0" applyBorder="0" applyAlignment="0" applyProtection="0"/>
    <xf numFmtId="0" fontId="19" fillId="0" borderId="0"/>
    <xf numFmtId="0" fontId="14" fillId="0" borderId="0"/>
    <xf numFmtId="0" fontId="2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4" fillId="0" borderId="0"/>
    <xf numFmtId="0" fontId="19" fillId="0" borderId="0"/>
    <xf numFmtId="0" fontId="19"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5"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183" fontId="27" fillId="0" borderId="0"/>
    <xf numFmtId="0" fontId="14" fillId="0" borderId="0"/>
    <xf numFmtId="0" fontId="27" fillId="0" borderId="0"/>
    <xf numFmtId="0" fontId="14" fillId="0" borderId="0"/>
    <xf numFmtId="178" fontId="27" fillId="0" borderId="0"/>
    <xf numFmtId="0" fontId="14" fillId="0" borderId="0"/>
    <xf numFmtId="0" fontId="19" fillId="0" borderId="0"/>
    <xf numFmtId="0" fontId="19" fillId="0" borderId="0"/>
    <xf numFmtId="228" fontId="27" fillId="0" borderId="0" applyFont="0" applyFill="0" applyBorder="0" applyAlignment="0" applyProtection="0"/>
    <xf numFmtId="0" fontId="14" fillId="0" borderId="0"/>
    <xf numFmtId="228" fontId="27" fillId="0" borderId="0" applyFont="0" applyFill="0" applyBorder="0" applyAlignment="0" applyProtection="0"/>
    <xf numFmtId="0" fontId="14" fillId="0" borderId="0"/>
    <xf numFmtId="0" fontId="2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228" fontId="125" fillId="0" borderId="0" applyFon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228" fontId="125" fillId="0" borderId="0" applyFon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228" fontId="125" fillId="0" borderId="0" applyFon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228" fontId="27" fillId="0" borderId="0" applyFont="0" applyFill="0" applyBorder="0" applyAlignment="0" applyProtection="0"/>
    <xf numFmtId="0" fontId="14" fillId="0" borderId="0"/>
    <xf numFmtId="225" fontId="120"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72" fillId="0" borderId="0"/>
    <xf numFmtId="0" fontId="14" fillId="0" borderId="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178" fontId="251" fillId="0" borderId="18"/>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95" fillId="0" borderId="0" applyNumberFormat="0" applyFont="0" applyFill="0" applyBorder="0" applyAlignment="0" applyProtection="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9" fillId="0" borderId="0"/>
    <xf numFmtId="0" fontId="14" fillId="0" borderId="0"/>
    <xf numFmtId="178" fontId="72"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9" fillId="0" borderId="0" applyFont="0" applyFill="0" applyBorder="0" applyAlignment="0" applyProtection="0"/>
    <xf numFmtId="0" fontId="14" fillId="0" borderId="0"/>
    <xf numFmtId="4" fontId="120"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0" borderId="0"/>
    <xf numFmtId="0" fontId="72" fillId="0" borderId="0"/>
    <xf numFmtId="0" fontId="14" fillId="0" borderId="0"/>
    <xf numFmtId="0" fontId="14" fillId="0" borderId="0"/>
    <xf numFmtId="0" fontId="72" fillId="0" borderId="0"/>
    <xf numFmtId="0" fontId="14" fillId="0" borderId="0"/>
    <xf numFmtId="0" fontId="14" fillId="0" borderId="0"/>
    <xf numFmtId="0" fontId="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9"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24" fillId="0" borderId="0"/>
    <xf numFmtId="0" fontId="2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 fontId="135"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2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2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183" fontId="14" fillId="0" borderId="0"/>
    <xf numFmtId="0" fontId="14" fillId="0" borderId="0"/>
    <xf numFmtId="0" fontId="14" fillId="0" borderId="0"/>
    <xf numFmtId="0" fontId="19" fillId="0" borderId="0"/>
    <xf numFmtId="183"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9" fontId="19" fillId="0" borderId="0" applyFont="0" applyFill="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72" fillId="0" borderId="0"/>
    <xf numFmtId="0" fontId="14" fillId="0" borderId="0"/>
    <xf numFmtId="0" fontId="226"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72" fillId="0" borderId="0"/>
    <xf numFmtId="0" fontId="14" fillId="0" borderId="0"/>
    <xf numFmtId="0" fontId="14" fillId="0" borderId="0"/>
    <xf numFmtId="0" fontId="14" fillId="0" borderId="0"/>
    <xf numFmtId="0" fontId="14" fillId="0" borderId="0"/>
    <xf numFmtId="0" fontId="72" fillId="0" borderId="0"/>
    <xf numFmtId="178" fontId="125" fillId="0" borderId="0"/>
    <xf numFmtId="0" fontId="72" fillId="0" borderId="0"/>
    <xf numFmtId="178" fontId="125" fillId="0" borderId="0"/>
    <xf numFmtId="0" fontId="72" fillId="0" borderId="0"/>
    <xf numFmtId="0" fontId="72" fillId="0" borderId="0"/>
    <xf numFmtId="0" fontId="19" fillId="0" borderId="0"/>
    <xf numFmtId="0" fontId="72" fillId="0" borderId="0"/>
    <xf numFmtId="0" fontId="14" fillId="0" borderId="0"/>
    <xf numFmtId="0" fontId="14" fillId="0" borderId="0"/>
    <xf numFmtId="0" fontId="24" fillId="0" borderId="0"/>
    <xf numFmtId="0" fontId="72" fillId="0" borderId="0"/>
    <xf numFmtId="0" fontId="24" fillId="0" borderId="0"/>
    <xf numFmtId="0" fontId="24" fillId="0" borderId="0"/>
    <xf numFmtId="183" fontId="24" fillId="0" borderId="0"/>
    <xf numFmtId="0" fontId="24" fillId="0" borderId="0"/>
    <xf numFmtId="0" fontId="19" fillId="0" borderId="0"/>
    <xf numFmtId="178" fontId="72" fillId="0" borderId="0"/>
    <xf numFmtId="183" fontId="14" fillId="0" borderId="0"/>
    <xf numFmtId="0" fontId="19" fillId="0" borderId="0"/>
    <xf numFmtId="183" fontId="1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72"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31" fillId="0" borderId="0"/>
    <xf numFmtId="0" fontId="72" fillId="0" borderId="0"/>
    <xf numFmtId="0" fontId="14" fillId="0" borderId="0"/>
    <xf numFmtId="0" fontId="72" fillId="0" borderId="0"/>
    <xf numFmtId="0" fontId="14" fillId="0" borderId="0"/>
    <xf numFmtId="0" fontId="72" fillId="0" borderId="0"/>
    <xf numFmtId="0" fontId="19" fillId="0" borderId="0"/>
    <xf numFmtId="0" fontId="125"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24" fillId="0" borderId="0"/>
    <xf numFmtId="0" fontId="14" fillId="0" borderId="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9"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24" fillId="0" borderId="0"/>
    <xf numFmtId="0" fontId="24" fillId="0" borderId="0"/>
    <xf numFmtId="0" fontId="14" fillId="0" borderId="0"/>
    <xf numFmtId="0" fontId="19" fillId="0" borderId="0"/>
    <xf numFmtId="0" fontId="24" fillId="0" borderId="0"/>
    <xf numFmtId="0" fontId="14" fillId="0" borderId="0"/>
    <xf numFmtId="0" fontId="19"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24" fillId="0" borderId="0"/>
    <xf numFmtId="0" fontId="14" fillId="0" borderId="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9"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24" fillId="0" borderId="0"/>
    <xf numFmtId="0" fontId="24" fillId="0" borderId="0"/>
    <xf numFmtId="0" fontId="14" fillId="0" borderId="0"/>
    <xf numFmtId="0" fontId="19" fillId="0" borderId="0"/>
    <xf numFmtId="0" fontId="2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24" fillId="0" borderId="0"/>
    <xf numFmtId="0" fontId="19" fillId="0" borderId="0"/>
    <xf numFmtId="0" fontId="14" fillId="0" borderId="0"/>
    <xf numFmtId="0" fontId="19"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9"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24" fillId="0" borderId="0"/>
    <xf numFmtId="0" fontId="19" fillId="0" borderId="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24" fillId="0" borderId="0"/>
    <xf numFmtId="0" fontId="19" fillId="0" borderId="0"/>
    <xf numFmtId="178" fontId="31" fillId="0" borderId="0"/>
    <xf numFmtId="0" fontId="14" fillId="0" borderId="0"/>
    <xf numFmtId="0" fontId="19"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24" fillId="0" borderId="0"/>
    <xf numFmtId="0" fontId="19" fillId="0" borderId="0"/>
    <xf numFmtId="0" fontId="14" fillId="0" borderId="0"/>
    <xf numFmtId="0" fontId="14" fillId="0" borderId="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24" fillId="0" borderId="0"/>
    <xf numFmtId="0" fontId="24" fillId="0" borderId="0"/>
    <xf numFmtId="0" fontId="14" fillId="0" borderId="0"/>
    <xf numFmtId="0" fontId="24" fillId="0" borderId="0"/>
    <xf numFmtId="0" fontId="24" fillId="0" borderId="0"/>
    <xf numFmtId="0" fontId="14" fillId="0" borderId="0"/>
    <xf numFmtId="0" fontId="19" fillId="0" borderId="0"/>
    <xf numFmtId="0" fontId="19" fillId="0" borderId="0"/>
    <xf numFmtId="0" fontId="14" fillId="0" borderId="0"/>
    <xf numFmtId="0" fontId="19" fillId="0" borderId="0"/>
    <xf numFmtId="0" fontId="19" fillId="0" borderId="0"/>
    <xf numFmtId="0" fontId="24" fillId="0" borderId="0"/>
    <xf numFmtId="0" fontId="14" fillId="0" borderId="0"/>
    <xf numFmtId="0" fontId="19" fillId="0" borderId="0"/>
    <xf numFmtId="0" fontId="14"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178" fontId="31"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20" fillId="0" borderId="0" applyFill="0" applyBorder="0" applyAlignment="0" applyProtection="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72" fillId="0" borderId="0" applyFont="0" applyFill="0" applyBorder="0" applyAlignment="0" applyProtection="0"/>
    <xf numFmtId="0" fontId="16" fillId="0" borderId="0" applyNumberForma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5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178" fontId="31"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4" fillId="0" borderId="0"/>
    <xf numFmtId="0" fontId="14" fillId="0" borderId="0"/>
    <xf numFmtId="0" fontId="14" fillId="0" borderId="0"/>
    <xf numFmtId="178" fontId="125" fillId="0" borderId="0"/>
    <xf numFmtId="0" fontId="19"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4" fillId="0" borderId="0"/>
    <xf numFmtId="0" fontId="12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257" fontId="27" fillId="0" borderId="0" applyFill="0" applyBorder="0" applyAlignment="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204" fontId="72" fillId="0" borderId="0"/>
    <xf numFmtId="0" fontId="14" fillId="0" borderId="0"/>
    <xf numFmtId="0" fontId="14" fillId="0" borderId="0"/>
    <xf numFmtId="0" fontId="67" fillId="0" borderId="0"/>
    <xf numFmtId="204" fontId="72" fillId="0" borderId="0"/>
    <xf numFmtId="204" fontId="72" fillId="0" borderId="0"/>
    <xf numFmtId="0" fontId="16" fillId="0" borderId="0" applyNumberFormat="0" applyFill="0" applyBorder="0" applyAlignment="0" applyProtection="0"/>
    <xf numFmtId="204" fontId="72" fillId="0" borderId="0"/>
    <xf numFmtId="0" fontId="14" fillId="0" borderId="0"/>
    <xf numFmtId="0" fontId="16" fillId="0" borderId="0" applyNumberFormat="0" applyFill="0" applyBorder="0" applyAlignment="0" applyProtection="0"/>
    <xf numFmtId="0" fontId="12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52" fillId="0" borderId="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204" fontId="72" fillId="0" borderId="0"/>
    <xf numFmtId="204" fontId="72" fillId="0" borderId="0"/>
    <xf numFmtId="0" fontId="16" fillId="0" borderId="0" applyNumberFormat="0" applyFill="0" applyBorder="0" applyAlignment="0" applyProtection="0"/>
    <xf numFmtId="204" fontId="72" fillId="0" borderId="0"/>
    <xf numFmtId="204" fontId="72" fillId="0" borderId="0"/>
    <xf numFmtId="0" fontId="16" fillId="0" borderId="0" applyNumberFormat="0" applyFill="0" applyBorder="0" applyAlignment="0" applyProtection="0"/>
    <xf numFmtId="204" fontId="72" fillId="0" borderId="0"/>
    <xf numFmtId="204" fontId="72" fillId="0" borderId="0"/>
    <xf numFmtId="0" fontId="16" fillId="0" borderId="0" applyNumberFormat="0" applyFill="0" applyBorder="0" applyAlignment="0" applyProtection="0"/>
    <xf numFmtId="204" fontId="72" fillId="0" borderId="0"/>
    <xf numFmtId="204" fontId="72" fillId="0" borderId="0"/>
    <xf numFmtId="0" fontId="16" fillId="0" borderId="0" applyNumberFormat="0" applyFill="0" applyBorder="0" applyAlignment="0" applyProtection="0"/>
    <xf numFmtId="204" fontId="72" fillId="0" borderId="0"/>
    <xf numFmtId="204" fontId="72" fillId="0" borderId="0"/>
    <xf numFmtId="0" fontId="24" fillId="0" borderId="0"/>
    <xf numFmtId="0" fontId="16" fillId="0" borderId="0" applyNumberFormat="0" applyFill="0" applyBorder="0" applyAlignment="0" applyProtection="0"/>
    <xf numFmtId="0" fontId="12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4" fillId="0" borderId="0" applyNumberFormat="0" applyFill="0" applyBorder="0" applyAlignment="0" applyProtection="0"/>
    <xf numFmtId="0" fontId="16" fillId="0" borderId="0" applyNumberFormat="0" applyFill="0" applyBorder="0" applyAlignment="0" applyProtection="0"/>
    <xf numFmtId="0" fontId="14"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14"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99" fontId="58" fillId="0" borderId="0" applyFill="0"/>
    <xf numFmtId="0" fontId="14" fillId="0" borderId="0" applyNumberFormat="0" applyFill="0" applyBorder="0" applyAlignment="0" applyProtection="0"/>
    <xf numFmtId="0" fontId="16" fillId="0" borderId="0" applyNumberFormat="0" applyFill="0" applyBorder="0" applyAlignment="0" applyProtection="0"/>
    <xf numFmtId="0" fontId="14"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72"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204" fontId="72" fillId="0" borderId="0"/>
    <xf numFmtId="204" fontId="72" fillId="0" borderId="0"/>
    <xf numFmtId="204" fontId="72" fillId="0" borderId="0"/>
    <xf numFmtId="0" fontId="24" fillId="0" borderId="0"/>
    <xf numFmtId="0" fontId="16" fillId="0" borderId="0" applyNumberFormat="0" applyFill="0" applyBorder="0" applyAlignment="0" applyProtection="0"/>
    <xf numFmtId="0" fontId="125" fillId="0" borderId="0"/>
    <xf numFmtId="0" fontId="16" fillId="0" borderId="0" applyNumberFormat="0" applyFill="0" applyBorder="0" applyAlignment="0" applyProtection="0"/>
    <xf numFmtId="0" fontId="1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19" fillId="0" borderId="0"/>
    <xf numFmtId="0" fontId="60" fillId="0" borderId="0">
      <alignment vertical="top"/>
    </xf>
    <xf numFmtId="0" fontId="24" fillId="0" borderId="0"/>
    <xf numFmtId="0" fontId="69" fillId="0" borderId="0"/>
    <xf numFmtId="0" fontId="14" fillId="0" borderId="0"/>
    <xf numFmtId="0" fontId="24" fillId="0" borderId="0"/>
    <xf numFmtId="0" fontId="24" fillId="0" borderId="0"/>
    <xf numFmtId="0" fontId="16" fillId="0" borderId="0" applyNumberFormat="0" applyFill="0" applyBorder="0" applyAlignment="0" applyProtection="0"/>
    <xf numFmtId="0" fontId="12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9" fontId="24" fillId="0" borderId="0" applyFon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xf numFmtId="9" fontId="7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72" fillId="0" borderId="0"/>
    <xf numFmtId="0" fontId="14" fillId="0" borderId="0"/>
    <xf numFmtId="0" fontId="24" fillId="0" borderId="0"/>
    <xf numFmtId="0" fontId="14" fillId="0" borderId="0"/>
    <xf numFmtId="0" fontId="14" fillId="0" borderId="0"/>
    <xf numFmtId="0" fontId="19" fillId="0" borderId="0"/>
    <xf numFmtId="0" fontId="14" fillId="0" borderId="0"/>
    <xf numFmtId="0" fontId="19" fillId="0" borderId="0"/>
    <xf numFmtId="0" fontId="14" fillId="0" borderId="0"/>
    <xf numFmtId="0" fontId="19" fillId="0" borderId="0"/>
    <xf numFmtId="0" fontId="19"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24" fillId="0" borderId="0"/>
    <xf numFmtId="183" fontId="24"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69" fillId="0" borderId="0"/>
    <xf numFmtId="0" fontId="14" fillId="0" borderId="0"/>
    <xf numFmtId="0" fontId="24" fillId="0" borderId="0"/>
    <xf numFmtId="0" fontId="14" fillId="0" borderId="0"/>
    <xf numFmtId="0" fontId="16" fillId="0" borderId="0" applyNumberFormat="0" applyFill="0" applyBorder="0" applyAlignment="0" applyProtection="0"/>
    <xf numFmtId="0" fontId="14" fillId="0" borderId="0"/>
    <xf numFmtId="0" fontId="24" fillId="0" borderId="0"/>
    <xf numFmtId="0" fontId="14" fillId="0" borderId="0"/>
    <xf numFmtId="0" fontId="24" fillId="0" borderId="0"/>
    <xf numFmtId="0" fontId="14" fillId="0" borderId="0"/>
    <xf numFmtId="0" fontId="19" fillId="0" borderId="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4" fillId="0" borderId="0"/>
    <xf numFmtId="0" fontId="14" fillId="0" borderId="0"/>
    <xf numFmtId="183" fontId="27" fillId="0" borderId="0"/>
    <xf numFmtId="0" fontId="14"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72"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24" fillId="0" borderId="0"/>
    <xf numFmtId="176" fontId="72" fillId="0" borderId="0"/>
    <xf numFmtId="0" fontId="1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183" fontId="24" fillId="0" borderId="0"/>
    <xf numFmtId="176" fontId="72" fillId="0" borderId="0"/>
    <xf numFmtId="0" fontId="14" fillId="0" borderId="0"/>
    <xf numFmtId="0" fontId="69" fillId="0" borderId="0"/>
    <xf numFmtId="0" fontId="19" fillId="0" borderId="0"/>
    <xf numFmtId="0" fontId="14" fillId="0" borderId="0"/>
    <xf numFmtId="213" fontId="72" fillId="0" borderId="0"/>
    <xf numFmtId="0" fontId="14"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8" fontId="27"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183" fontId="72"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60" fillId="0" borderId="0" applyNumberFormat="0" applyFill="0" applyBorder="0" applyAlignment="0" applyProtection="0"/>
    <xf numFmtId="0" fontId="19" fillId="0" borderId="0"/>
    <xf numFmtId="0" fontId="19" fillId="0" borderId="0"/>
    <xf numFmtId="178" fontId="59" fillId="0" borderId="0"/>
    <xf numFmtId="0" fontId="19" fillId="0" borderId="0"/>
    <xf numFmtId="0" fontId="19" fillId="0" borderId="0"/>
    <xf numFmtId="0" fontId="19" fillId="0" borderId="0"/>
    <xf numFmtId="0" fontId="72"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0" fontId="19" fillId="0" borderId="0"/>
    <xf numFmtId="0" fontId="24" fillId="0" borderId="0"/>
    <xf numFmtId="0" fontId="14" fillId="0" borderId="0"/>
    <xf numFmtId="0" fontId="16" fillId="0" borderId="0" applyNumberFormat="0" applyFill="0" applyBorder="0" applyAlignment="0" applyProtection="0"/>
    <xf numFmtId="0" fontId="24" fillId="0" borderId="0"/>
    <xf numFmtId="0" fontId="24" fillId="0" borderId="0"/>
    <xf numFmtId="0" fontId="72"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9" fillId="0" borderId="0"/>
    <xf numFmtId="183" fontId="19" fillId="0" borderId="0"/>
    <xf numFmtId="183"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183" fontId="27" fillId="0" borderId="0"/>
    <xf numFmtId="0" fontId="72" fillId="0" borderId="0"/>
    <xf numFmtId="0" fontId="24" fillId="0" borderId="0"/>
    <xf numFmtId="0" fontId="19" fillId="0" borderId="0"/>
    <xf numFmtId="0" fontId="19" fillId="0" borderId="0"/>
    <xf numFmtId="167" fontId="72"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19" fillId="0" borderId="0"/>
    <xf numFmtId="167" fontId="72"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183" fontId="19" fillId="0" borderId="0"/>
    <xf numFmtId="183" fontId="27" fillId="0" borderId="0"/>
    <xf numFmtId="0" fontId="24" fillId="0" borderId="0"/>
    <xf numFmtId="167" fontId="72"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72"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0" fontId="19" fillId="0" borderId="0" applyFon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183" fontId="27"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7" fillId="0" borderId="0"/>
    <xf numFmtId="183" fontId="27" fillId="0" borderId="0"/>
    <xf numFmtId="183" fontId="27" fillId="0" borderId="0"/>
    <xf numFmtId="0" fontId="19" fillId="0" borderId="0"/>
    <xf numFmtId="0" fontId="24" fillId="0" borderId="0"/>
    <xf numFmtId="0" fontId="19" fillId="0" borderId="0"/>
    <xf numFmtId="0" fontId="60" fillId="0" borderId="0" applyNumberFormat="0" applyFill="0" applyBorder="0" applyAlignment="0" applyProtection="0"/>
    <xf numFmtId="0" fontId="14" fillId="0" borderId="0"/>
    <xf numFmtId="0" fontId="19" fillId="0" borderId="0"/>
    <xf numFmtId="183" fontId="27" fillId="0" borderId="0"/>
    <xf numFmtId="0" fontId="125" fillId="0" borderId="0"/>
    <xf numFmtId="178" fontId="27" fillId="0" borderId="0"/>
    <xf numFmtId="0" fontId="16" fillId="0" borderId="0" applyNumberFormat="0" applyFill="0" applyBorder="0" applyAlignment="0" applyProtection="0"/>
    <xf numFmtId="0" fontId="16" fillId="0" borderId="0" applyNumberFormat="0" applyFill="0" applyBorder="0" applyAlignment="0" applyProtection="0"/>
    <xf numFmtId="0" fontId="27"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8" fontId="27"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183" fontId="27"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16" fillId="0" borderId="0" applyNumberFormat="0" applyFill="0" applyBorder="0" applyAlignment="0" applyProtection="0"/>
    <xf numFmtId="0" fontId="27"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183" fontId="27" fillId="0" borderId="0"/>
    <xf numFmtId="0" fontId="19" fillId="0" borderId="0"/>
    <xf numFmtId="0" fontId="24" fillId="0" borderId="0"/>
    <xf numFmtId="0" fontId="24" fillId="0" borderId="0"/>
    <xf numFmtId="0" fontId="24" fillId="0" borderId="0"/>
    <xf numFmtId="0" fontId="24" fillId="0" borderId="0"/>
    <xf numFmtId="0" fontId="27"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183" fontId="27" fillId="0" borderId="0"/>
    <xf numFmtId="0" fontId="19" fillId="0" borderId="0"/>
    <xf numFmtId="0" fontId="24" fillId="0" borderId="0"/>
    <xf numFmtId="0" fontId="19" fillId="0" borderId="0"/>
    <xf numFmtId="0" fontId="19" fillId="0" borderId="0"/>
    <xf numFmtId="0" fontId="60"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27"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178" fontId="27"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183" fontId="27" fillId="0" borderId="0"/>
    <xf numFmtId="0" fontId="19" fillId="0" borderId="0"/>
    <xf numFmtId="0" fontId="19" fillId="0" borderId="0"/>
    <xf numFmtId="0" fontId="60"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27" fillId="0" borderId="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8" fontId="27"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183" fontId="27" fillId="0" borderId="0"/>
    <xf numFmtId="0" fontId="19" fillId="0" borderId="0"/>
    <xf numFmtId="0" fontId="19" fillId="0" borderId="0"/>
    <xf numFmtId="0" fontId="1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178" fontId="27"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59" fillId="0" borderId="0"/>
    <xf numFmtId="0" fontId="19" fillId="0" borderId="0"/>
    <xf numFmtId="0" fontId="24" fillId="0" borderId="0"/>
    <xf numFmtId="0" fontId="24" fillId="0" borderId="0"/>
    <xf numFmtId="0" fontId="24" fillId="0" borderId="0"/>
    <xf numFmtId="0" fontId="19" fillId="0" borderId="0"/>
    <xf numFmtId="183" fontId="27"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5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60"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6" fillId="0" borderId="0" applyNumberFormat="0" applyFill="0" applyBorder="0" applyAlignment="0" applyProtection="0"/>
    <xf numFmtId="0" fontId="24" fillId="0" borderId="0"/>
    <xf numFmtId="183" fontId="24" fillId="0" borderId="0"/>
    <xf numFmtId="183" fontId="24" fillId="0" borderId="0"/>
    <xf numFmtId="0" fontId="14" fillId="0" borderId="0"/>
    <xf numFmtId="0" fontId="14" fillId="0" borderId="0"/>
    <xf numFmtId="0" fontId="14" fillId="0" borderId="0"/>
    <xf numFmtId="0" fontId="19" fillId="0" borderId="0"/>
    <xf numFmtId="0" fontId="24" fillId="0" borderId="0"/>
    <xf numFmtId="0" fontId="19" fillId="0" borderId="0"/>
    <xf numFmtId="0" fontId="24" fillId="0" borderId="0"/>
    <xf numFmtId="0" fontId="24" fillId="0" borderId="0"/>
    <xf numFmtId="0" fontId="19" fillId="0" borderId="0"/>
    <xf numFmtId="183" fontId="24" fillId="0" borderId="0"/>
    <xf numFmtId="0" fontId="19" fillId="0" borderId="0"/>
    <xf numFmtId="0" fontId="19" fillId="0" borderId="0"/>
    <xf numFmtId="183"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183" fontId="60"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60"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19" fillId="0" borderId="0"/>
    <xf numFmtId="0" fontId="27"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72" fillId="0" borderId="0"/>
    <xf numFmtId="0" fontId="16" fillId="0" borderId="0" applyNumberFormat="0" applyFill="0" applyBorder="0" applyAlignment="0" applyProtection="0"/>
    <xf numFmtId="0" fontId="19" fillId="0" borderId="0"/>
    <xf numFmtId="0" fontId="19" fillId="0" borderId="0"/>
    <xf numFmtId="0" fontId="19" fillId="0" borderId="0"/>
    <xf numFmtId="178" fontId="27" fillId="0" borderId="0"/>
    <xf numFmtId="0" fontId="16" fillId="0" borderId="0" applyNumberFormat="0" applyFill="0" applyBorder="0" applyAlignment="0" applyProtection="0"/>
    <xf numFmtId="183" fontId="27" fillId="0" borderId="0"/>
    <xf numFmtId="0" fontId="27" fillId="0" borderId="0"/>
    <xf numFmtId="0" fontId="16" fillId="0" borderId="0" applyNumberFormat="0" applyFill="0" applyBorder="0" applyAlignment="0" applyProtection="0"/>
    <xf numFmtId="0" fontId="72" fillId="0" borderId="0"/>
    <xf numFmtId="0" fontId="69" fillId="0" borderId="0"/>
    <xf numFmtId="204" fontId="72" fillId="0" borderId="0"/>
    <xf numFmtId="0" fontId="19" fillId="0" borderId="0"/>
    <xf numFmtId="0" fontId="24" fillId="0" borderId="0"/>
    <xf numFmtId="0" fontId="24" fillId="0" borderId="0"/>
    <xf numFmtId="264" fontId="242" fillId="0" borderId="0" applyFill="0"/>
    <xf numFmtId="178" fontId="27" fillId="0" borderId="0"/>
    <xf numFmtId="0" fontId="14" fillId="0" borderId="0"/>
    <xf numFmtId="0" fontId="19" fillId="0" borderId="0"/>
    <xf numFmtId="0" fontId="24" fillId="0" borderId="0"/>
    <xf numFmtId="0" fontId="19" fillId="0" borderId="0"/>
    <xf numFmtId="183" fontId="19" fillId="0" borderId="0"/>
    <xf numFmtId="0" fontId="19" fillId="0" borderId="0"/>
    <xf numFmtId="0" fontId="19" fillId="0" borderId="0"/>
    <xf numFmtId="0" fontId="60" fillId="0" borderId="0" applyNumberFormat="0" applyFill="0" applyBorder="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199" fontId="58" fillId="0" borderId="0" applyFill="0"/>
    <xf numFmtId="0" fontId="14" fillId="0" borderId="0"/>
    <xf numFmtId="0" fontId="19" fillId="0" borderId="0"/>
    <xf numFmtId="0" fontId="1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21" fillId="0" borderId="0" applyNumberFormat="0" applyFill="0" applyBorder="0" applyAlignment="0" applyProtection="0"/>
    <xf numFmtId="0" fontId="60" fillId="0" borderId="0" applyNumberFormat="0" applyFill="0" applyBorder="0" applyAlignment="0" applyProtection="0"/>
    <xf numFmtId="199" fontId="58" fillId="0" borderId="0" applyFill="0"/>
    <xf numFmtId="0" fontId="19" fillId="0" borderId="0"/>
    <xf numFmtId="0" fontId="24" fillId="0" borderId="0"/>
    <xf numFmtId="9" fontId="14" fillId="0" borderId="0" applyFont="0" applyFill="0" applyBorder="0" applyAlignment="0" applyProtection="0"/>
    <xf numFmtId="0" fontId="19" fillId="0" borderId="0"/>
    <xf numFmtId="0" fontId="19" fillId="0" borderId="0"/>
    <xf numFmtId="0" fontId="24" fillId="0" borderId="0"/>
    <xf numFmtId="199" fontId="58" fillId="0" borderId="0" applyFill="0"/>
    <xf numFmtId="0" fontId="19" fillId="0" borderId="0"/>
    <xf numFmtId="0" fontId="24" fillId="0" borderId="0"/>
    <xf numFmtId="9" fontId="19" fillId="0" borderId="0" applyFon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199" fontId="58" fillId="0" borderId="0" applyFill="0"/>
    <xf numFmtId="0" fontId="19" fillId="0" borderId="0"/>
    <xf numFmtId="0" fontId="24" fillId="0" borderId="0"/>
    <xf numFmtId="9" fontId="7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72"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167" fontId="72" fillId="0" borderId="0"/>
    <xf numFmtId="0" fontId="19" fillId="0" borderId="0"/>
    <xf numFmtId="0" fontId="24" fillId="0" borderId="0"/>
    <xf numFmtId="0" fontId="19" fillId="0" borderId="0"/>
    <xf numFmtId="0" fontId="24" fillId="0" borderId="0"/>
    <xf numFmtId="204" fontId="72" fillId="0" borderId="0"/>
    <xf numFmtId="0" fontId="19" fillId="0" borderId="0"/>
    <xf numFmtId="0" fontId="19" fillId="0" borderId="0"/>
    <xf numFmtId="0" fontId="243" fillId="0" borderId="0"/>
    <xf numFmtId="0" fontId="14" fillId="0" borderId="0"/>
    <xf numFmtId="0" fontId="1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60" fillId="0" borderId="0" applyNumberFormat="0" applyFill="0" applyBorder="0" applyAlignment="0" applyProtection="0"/>
    <xf numFmtId="0" fontId="60" fillId="0" borderId="0" applyNumberFormat="0" applyFill="0" applyBorder="0" applyAlignment="0" applyProtection="0"/>
    <xf numFmtId="0" fontId="19" fillId="0" borderId="0"/>
    <xf numFmtId="0" fontId="24" fillId="0" borderId="0"/>
    <xf numFmtId="0" fontId="14" fillId="0" borderId="0"/>
    <xf numFmtId="0" fontId="14" fillId="0" borderId="0"/>
    <xf numFmtId="0" fontId="24" fillId="0" borderId="0"/>
    <xf numFmtId="0" fontId="1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60" fillId="0" borderId="0" applyNumberFormat="0" applyFill="0" applyBorder="0" applyAlignment="0" applyProtection="0"/>
    <xf numFmtId="0" fontId="60" fillId="0" borderId="0" applyNumberFormat="0" applyFill="0" applyBorder="0" applyAlignment="0" applyProtection="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167" fontId="72" fillId="0" borderId="0"/>
    <xf numFmtId="0" fontId="19" fillId="0" borderId="0"/>
    <xf numFmtId="0" fontId="19" fillId="0" borderId="0"/>
    <xf numFmtId="167" fontId="72" fillId="0" borderId="0"/>
    <xf numFmtId="167" fontId="72"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9" fillId="0" borderId="0"/>
    <xf numFmtId="0" fontId="14" fillId="0" borderId="0"/>
    <xf numFmtId="0" fontId="19" fillId="0" borderId="0"/>
    <xf numFmtId="0" fontId="14" fillId="0" borderId="0"/>
    <xf numFmtId="178" fontId="19" fillId="0" borderId="0"/>
    <xf numFmtId="0" fontId="19" fillId="0" borderId="0"/>
    <xf numFmtId="0" fontId="19" fillId="0" borderId="0"/>
    <xf numFmtId="0" fontId="24" fillId="0" borderId="0"/>
    <xf numFmtId="0" fontId="19" fillId="0" borderId="0"/>
    <xf numFmtId="167" fontId="72"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19" fillId="0" borderId="0"/>
    <xf numFmtId="183" fontId="24" fillId="0" borderId="0"/>
    <xf numFmtId="183" fontId="24" fillId="0" borderId="0"/>
    <xf numFmtId="0" fontId="24" fillId="0" borderId="0"/>
    <xf numFmtId="183" fontId="24" fillId="0" borderId="0"/>
    <xf numFmtId="167" fontId="72" fillId="0" borderId="0"/>
    <xf numFmtId="167" fontId="72" fillId="0" borderId="0"/>
    <xf numFmtId="167" fontId="72" fillId="0" borderId="0"/>
    <xf numFmtId="198" fontId="72" fillId="0" borderId="0"/>
    <xf numFmtId="167" fontId="72" fillId="0" borderId="0"/>
    <xf numFmtId="198" fontId="72" fillId="0" borderId="0"/>
    <xf numFmtId="14" fontId="19" fillId="0" borderId="0" applyProtection="0">
      <alignment vertical="center"/>
    </xf>
    <xf numFmtId="183" fontId="24" fillId="0" borderId="0"/>
    <xf numFmtId="183" fontId="24" fillId="0" borderId="0"/>
    <xf numFmtId="183" fontId="24" fillId="0" borderId="0"/>
    <xf numFmtId="176" fontId="72"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8" fontId="95" fillId="0" borderId="0" applyNumberFormat="0" applyFont="0" applyFill="0" applyBorder="0" applyAlignment="0" applyProtection="0">
      <alignment horizontal="left" vertical="top"/>
    </xf>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183" fontId="27"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183" fontId="123"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23"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183" fontId="1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4" fillId="0" borderId="0"/>
    <xf numFmtId="0" fontId="16" fillId="0" borderId="0" applyNumberFormat="0" applyFill="0" applyBorder="0" applyAlignment="0" applyProtection="0"/>
    <xf numFmtId="0" fontId="19" fillId="0" borderId="0"/>
    <xf numFmtId="0" fontId="24" fillId="0" borderId="0"/>
    <xf numFmtId="0" fontId="14" fillId="0" borderId="0"/>
    <xf numFmtId="0" fontId="16" fillId="0" borderId="0" applyNumberFormat="0" applyFill="0" applyBorder="0" applyAlignment="0" applyProtection="0"/>
    <xf numFmtId="0" fontId="19" fillId="0" borderId="0"/>
    <xf numFmtId="0" fontId="24" fillId="0" borderId="0"/>
    <xf numFmtId="0" fontId="125"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183" fontId="19" fillId="0" borderId="0"/>
    <xf numFmtId="0" fontId="24" fillId="0" borderId="0"/>
    <xf numFmtId="0" fontId="24"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3" fontId="27" fillId="0" borderId="0" applyFont="0" applyFill="0" applyBorder="0" applyAlignment="0" applyProtection="0"/>
    <xf numFmtId="0" fontId="16" fillId="0" borderId="0" applyNumberFormat="0" applyFill="0" applyBorder="0" applyAlignment="0" applyProtection="0"/>
    <xf numFmtId="183" fontId="147" fillId="0" borderId="8" applyNumberFormat="0" applyFont="0" applyFill="0" applyBorder="0" applyAlignment="0" applyProtection="0">
      <alignment horizontal="center"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3" fontId="147" fillId="0" borderId="0" applyNumberFormat="0" applyFont="0" applyFill="0" applyBorder="0" applyAlignment="0" applyProtection="0">
      <alignment horizontal="left" indent="1"/>
    </xf>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9" fillId="0" borderId="0"/>
    <xf numFmtId="0" fontId="19" fillId="0" borderId="0"/>
    <xf numFmtId="0" fontId="1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60"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183" fontId="60"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183" fontId="60"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24" fillId="0" borderId="0"/>
    <xf numFmtId="0" fontId="24" fillId="0" borderId="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3" fontId="60" fillId="0" borderId="0" applyNumberFormat="0" applyFill="0" applyBorder="0" applyAlignment="0" applyProtection="0"/>
    <xf numFmtId="0" fontId="24" fillId="0" borderId="0"/>
    <xf numFmtId="0" fontId="14" fillId="0" borderId="0"/>
    <xf numFmtId="0" fontId="14"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8"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72" fillId="0" borderId="0"/>
    <xf numFmtId="0" fontId="16" fillId="0" borderId="0" applyNumberFormat="0" applyFill="0" applyBorder="0" applyAlignment="0" applyProtection="0"/>
    <xf numFmtId="0" fontId="19" fillId="0" borderId="0"/>
    <xf numFmtId="183" fontId="72"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9" fillId="0" borderId="0"/>
    <xf numFmtId="0" fontId="19" fillId="0" borderId="0"/>
    <xf numFmtId="0" fontId="123" fillId="0" borderId="0"/>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0" fontId="19" fillId="0" borderId="0"/>
    <xf numFmtId="0" fontId="19" fillId="0" borderId="0"/>
    <xf numFmtId="0" fontId="19" fillId="0" borderId="0"/>
    <xf numFmtId="183" fontId="19" fillId="0" borderId="0"/>
    <xf numFmtId="0" fontId="19" fillId="0" borderId="0"/>
    <xf numFmtId="0" fontId="75" fillId="0" borderId="0"/>
    <xf numFmtId="176" fontId="72" fillId="0" borderId="0"/>
    <xf numFmtId="176" fontId="72" fillId="0" borderId="0"/>
    <xf numFmtId="178" fontId="125" fillId="0" borderId="0"/>
    <xf numFmtId="0" fontId="14" fillId="0" borderId="0"/>
    <xf numFmtId="0" fontId="19" fillId="0" borderId="0"/>
    <xf numFmtId="0" fontId="14" fillId="0" borderId="0"/>
    <xf numFmtId="0" fontId="19" fillId="0" borderId="0"/>
    <xf numFmtId="0" fontId="19" fillId="0" borderId="0"/>
    <xf numFmtId="0" fontId="19" fillId="0" borderId="0"/>
    <xf numFmtId="0" fontId="14" fillId="0" borderId="0"/>
    <xf numFmtId="0" fontId="19" fillId="0" borderId="0"/>
    <xf numFmtId="178" fontId="125" fillId="0" borderId="0"/>
    <xf numFmtId="0" fontId="19" fillId="0" borderId="0"/>
    <xf numFmtId="0" fontId="14" fillId="0" borderId="0"/>
    <xf numFmtId="183" fontId="19" fillId="0" borderId="0"/>
    <xf numFmtId="0" fontId="19" fillId="0" borderId="0"/>
    <xf numFmtId="0" fontId="14" fillId="0" borderId="0"/>
    <xf numFmtId="0" fontId="14" fillId="0" borderId="0"/>
    <xf numFmtId="0" fontId="19" fillId="0" borderId="0"/>
    <xf numFmtId="0" fontId="14" fillId="0" borderId="0"/>
    <xf numFmtId="0" fontId="19" fillId="0" borderId="0"/>
    <xf numFmtId="183" fontId="24" fillId="0" borderId="0"/>
    <xf numFmtId="0" fontId="19" fillId="0" borderId="0"/>
    <xf numFmtId="183" fontId="24" fillId="0" borderId="0"/>
    <xf numFmtId="183"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4" fillId="0" borderId="0"/>
    <xf numFmtId="0" fontId="16" fillId="0" borderId="0" applyNumberFormat="0" applyFill="0" applyBorder="0" applyAlignment="0" applyProtection="0"/>
    <xf numFmtId="0" fontId="19" fillId="0" borderId="0"/>
    <xf numFmtId="0" fontId="19" fillId="0" borderId="0"/>
    <xf numFmtId="0" fontId="24" fillId="0" borderId="0"/>
    <xf numFmtId="0" fontId="59" fillId="0" borderId="0"/>
    <xf numFmtId="0" fontId="16" fillId="0" borderId="0" applyNumberFormat="0" applyFill="0" applyBorder="0" applyAlignment="0" applyProtection="0"/>
    <xf numFmtId="0" fontId="19" fillId="0" borderId="0"/>
    <xf numFmtId="0" fontId="24" fillId="0" borderId="0"/>
    <xf numFmtId="0" fontId="14" fillId="0" borderId="0"/>
    <xf numFmtId="0" fontId="16" fillId="0" borderId="0" applyNumberFormat="0" applyFill="0" applyBorder="0" applyAlignment="0" applyProtection="0"/>
    <xf numFmtId="0" fontId="14" fillId="0" borderId="0"/>
    <xf numFmtId="0" fontId="19" fillId="0" borderId="0"/>
    <xf numFmtId="0" fontId="14" fillId="0" borderId="0"/>
    <xf numFmtId="0" fontId="24" fillId="0" borderId="0"/>
    <xf numFmtId="0" fontId="16" fillId="0" borderId="0" applyNumberFormat="0" applyFill="0" applyBorder="0" applyAlignment="0" applyProtection="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226" fillId="0" borderId="0"/>
    <xf numFmtId="0" fontId="60" fillId="0" borderId="0">
      <alignment vertical="top"/>
    </xf>
    <xf numFmtId="0" fontId="19" fillId="0" borderId="0"/>
    <xf numFmtId="0" fontId="24" fillId="0" borderId="0"/>
    <xf numFmtId="0" fontId="226" fillId="0" borderId="0"/>
    <xf numFmtId="183"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4" fillId="0" borderId="0"/>
    <xf numFmtId="0" fontId="19" fillId="0" borderId="0"/>
    <xf numFmtId="0" fontId="24" fillId="0" borderId="0"/>
    <xf numFmtId="0" fontId="19" fillId="0" borderId="0"/>
    <xf numFmtId="0" fontId="24" fillId="0" borderId="0"/>
    <xf numFmtId="0" fontId="14" fillId="0" borderId="0"/>
    <xf numFmtId="0" fontId="19" fillId="0" borderId="0"/>
    <xf numFmtId="0" fontId="72" fillId="0" borderId="0"/>
    <xf numFmtId="0" fontId="14" fillId="0" borderId="0"/>
    <xf numFmtId="0" fontId="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0" borderId="0"/>
    <xf numFmtId="0" fontId="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0" borderId="0"/>
    <xf numFmtId="0" fontId="14" fillId="0" borderId="0"/>
    <xf numFmtId="0" fontId="1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178" fontId="27"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9" fillId="0" borderId="0"/>
    <xf numFmtId="183" fontId="24" fillId="0" borderId="0"/>
    <xf numFmtId="0" fontId="14" fillId="0" borderId="0"/>
    <xf numFmtId="0" fontId="24" fillId="0" borderId="0"/>
    <xf numFmtId="0" fontId="19" fillId="0" borderId="0"/>
    <xf numFmtId="0" fontId="1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4"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183" fontId="27"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178" fontId="27"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4" fillId="0" borderId="0"/>
    <xf numFmtId="0" fontId="14" fillId="0" borderId="0"/>
    <xf numFmtId="0" fontId="60" fillId="0" borderId="0" applyNumberFormat="0" applyFill="0" applyBorder="0" applyAlignment="0" applyProtection="0"/>
    <xf numFmtId="0" fontId="14" fillId="0" borderId="0"/>
    <xf numFmtId="0" fontId="72" fillId="0" borderId="0"/>
    <xf numFmtId="0" fontId="14" fillId="0" borderId="0"/>
    <xf numFmtId="0" fontId="7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24" fillId="0" borderId="0"/>
    <xf numFmtId="0" fontId="24" fillId="0" borderId="0"/>
    <xf numFmtId="0" fontId="24" fillId="0" borderId="0"/>
    <xf numFmtId="0" fontId="60" fillId="0" borderId="0" applyNumberFormat="0" applyFill="0" applyBorder="0" applyAlignment="0" applyProtection="0"/>
    <xf numFmtId="0" fontId="2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19" fillId="0" borderId="0"/>
    <xf numFmtId="0" fontId="14" fillId="0" borderId="0"/>
    <xf numFmtId="0" fontId="24" fillId="0" borderId="0"/>
    <xf numFmtId="0" fontId="24" fillId="0" borderId="0"/>
    <xf numFmtId="0" fontId="16" fillId="0" borderId="0" applyNumberFormat="0" applyFill="0" applyBorder="0" applyAlignment="0" applyProtection="0"/>
    <xf numFmtId="0" fontId="14" fillId="0" borderId="0"/>
    <xf numFmtId="0" fontId="72" fillId="0" borderId="0"/>
    <xf numFmtId="0" fontId="14" fillId="0" borderId="0"/>
    <xf numFmtId="0" fontId="24" fillId="0" borderId="0"/>
    <xf numFmtId="0" fontId="14" fillId="0" borderId="0"/>
    <xf numFmtId="0" fontId="24" fillId="0" borderId="0"/>
    <xf numFmtId="0" fontId="6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3" fontId="14" fillId="0" borderId="0"/>
    <xf numFmtId="0" fontId="14" fillId="0" borderId="0"/>
    <xf numFmtId="183" fontId="14" fillId="0" borderId="0"/>
    <xf numFmtId="0" fontId="24" fillId="0" borderId="0"/>
    <xf numFmtId="0" fontId="14" fillId="0" borderId="0"/>
    <xf numFmtId="0" fontId="24" fillId="0" borderId="0"/>
    <xf numFmtId="0" fontId="24" fillId="0" borderId="0"/>
    <xf numFmtId="0" fontId="24" fillId="0" borderId="0"/>
    <xf numFmtId="0" fontId="69" fillId="0" borderId="0"/>
    <xf numFmtId="0" fontId="69" fillId="0" borderId="0"/>
    <xf numFmtId="0" fontId="69" fillId="0" borderId="0"/>
    <xf numFmtId="0" fontId="19" fillId="0" borderId="0"/>
    <xf numFmtId="0" fontId="19" fillId="0" borderId="0"/>
    <xf numFmtId="0" fontId="19" fillId="0" borderId="0"/>
    <xf numFmtId="183" fontId="14" fillId="0" borderId="0"/>
    <xf numFmtId="0" fontId="69" fillId="0" borderId="0"/>
    <xf numFmtId="0" fontId="24" fillId="0" borderId="0"/>
    <xf numFmtId="0" fontId="19" fillId="0" borderId="0"/>
    <xf numFmtId="0" fontId="19" fillId="0" borderId="0"/>
    <xf numFmtId="0" fontId="69" fillId="0" borderId="0"/>
    <xf numFmtId="0" fontId="19" fillId="0" borderId="0"/>
    <xf numFmtId="0" fontId="19" fillId="0" borderId="0"/>
    <xf numFmtId="0" fontId="19" fillId="0" borderId="0"/>
    <xf numFmtId="0" fontId="69" fillId="0" borderId="0"/>
    <xf numFmtId="0" fontId="19" fillId="0" borderId="0"/>
    <xf numFmtId="0" fontId="19" fillId="0" borderId="0"/>
    <xf numFmtId="0" fontId="19" fillId="0" borderId="0"/>
    <xf numFmtId="0" fontId="69" fillId="0" borderId="0"/>
    <xf numFmtId="0" fontId="19" fillId="0" borderId="0"/>
    <xf numFmtId="0" fontId="19" fillId="0" borderId="0"/>
    <xf numFmtId="0" fontId="19" fillId="0" borderId="0"/>
    <xf numFmtId="0" fontId="6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9" fillId="0" borderId="0"/>
    <xf numFmtId="0" fontId="14" fillId="0" borderId="0"/>
    <xf numFmtId="0" fontId="19" fillId="0" borderId="0"/>
    <xf numFmtId="0" fontId="6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4" fillId="0" borderId="0"/>
    <xf numFmtId="0" fontId="14" fillId="0" borderId="0"/>
    <xf numFmtId="0" fontId="14" fillId="0" borderId="0"/>
    <xf numFmtId="0" fontId="19" fillId="0" borderId="0"/>
    <xf numFmtId="0" fontId="19" fillId="0" borderId="0"/>
    <xf numFmtId="0" fontId="19" fillId="0" borderId="0"/>
    <xf numFmtId="183" fontId="14" fillId="0" borderId="0"/>
    <xf numFmtId="0" fontId="14" fillId="0" borderId="0"/>
    <xf numFmtId="0" fontId="19" fillId="0" borderId="0"/>
    <xf numFmtId="0" fontId="19" fillId="0" borderId="0"/>
    <xf numFmtId="0" fontId="19" fillId="0" borderId="0"/>
    <xf numFmtId="183" fontId="14" fillId="0" borderId="0"/>
    <xf numFmtId="0" fontId="24" fillId="0" borderId="0"/>
    <xf numFmtId="0" fontId="19"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183" fontId="24" fillId="0" borderId="0"/>
    <xf numFmtId="0" fontId="69" fillId="0" borderId="0"/>
    <xf numFmtId="0" fontId="19" fillId="0" borderId="0"/>
    <xf numFmtId="0" fontId="69" fillId="0" borderId="0"/>
    <xf numFmtId="0" fontId="24" fillId="0" borderId="0"/>
    <xf numFmtId="0" fontId="19" fillId="0" borderId="0"/>
    <xf numFmtId="0" fontId="19" fillId="0" borderId="0"/>
    <xf numFmtId="0" fontId="19" fillId="0" borderId="0"/>
    <xf numFmtId="0" fontId="69" fillId="0" borderId="0"/>
    <xf numFmtId="0" fontId="24" fillId="0" borderId="0"/>
    <xf numFmtId="0" fontId="19" fillId="0" borderId="0"/>
    <xf numFmtId="0" fontId="19" fillId="0" borderId="0"/>
    <xf numFmtId="0" fontId="19" fillId="0" borderId="0"/>
    <xf numFmtId="0" fontId="69" fillId="0" borderId="0"/>
    <xf numFmtId="0" fontId="19" fillId="0" borderId="0"/>
    <xf numFmtId="0" fontId="19" fillId="0" borderId="0"/>
    <xf numFmtId="0" fontId="19" fillId="0" borderId="0"/>
    <xf numFmtId="0" fontId="6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5"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19" fillId="0" borderId="0"/>
    <xf numFmtId="0" fontId="19" fillId="0" borderId="0"/>
    <xf numFmtId="0" fontId="19" fillId="0" borderId="0"/>
    <xf numFmtId="0" fontId="16" fillId="0" borderId="0" applyNumberFormat="0" applyFill="0" applyBorder="0" applyAlignment="0" applyProtection="0"/>
    <xf numFmtId="0" fontId="19" fillId="0" borderId="0"/>
    <xf numFmtId="0" fontId="19" fillId="0" borderId="0"/>
    <xf numFmtId="0" fontId="24" fillId="0" borderId="0"/>
    <xf numFmtId="0" fontId="24" fillId="0" borderId="0"/>
    <xf numFmtId="0" fontId="19" fillId="0" borderId="0"/>
    <xf numFmtId="0" fontId="1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69" fillId="0" borderId="0"/>
    <xf numFmtId="0" fontId="69" fillId="0" borderId="0"/>
    <xf numFmtId="183" fontId="14" fillId="0" borderId="0"/>
    <xf numFmtId="0" fontId="19" fillId="0" borderId="0"/>
    <xf numFmtId="183" fontId="14" fillId="0" borderId="0"/>
    <xf numFmtId="0" fontId="19" fillId="0" borderId="0"/>
    <xf numFmtId="0" fontId="24"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9"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24" fillId="0" borderId="0"/>
    <xf numFmtId="0" fontId="16" fillId="0" borderId="0" applyNumberFormat="0" applyFill="0" applyBorder="0" applyAlignment="0" applyProtection="0"/>
    <xf numFmtId="0" fontId="24" fillId="0" borderId="0"/>
    <xf numFmtId="0" fontId="19" fillId="0" borderId="0"/>
    <xf numFmtId="0" fontId="19" fillId="0" borderId="0"/>
    <xf numFmtId="0" fontId="19" fillId="0" borderId="0"/>
    <xf numFmtId="0" fontId="14" fillId="0" borderId="0"/>
    <xf numFmtId="0" fontId="24" fillId="0" borderId="0"/>
    <xf numFmtId="0" fontId="19" fillId="0" borderId="0"/>
    <xf numFmtId="0" fontId="19" fillId="0" borderId="0"/>
    <xf numFmtId="0" fontId="19" fillId="0" borderId="0"/>
    <xf numFmtId="183" fontId="14" fillId="0" borderId="0"/>
    <xf numFmtId="0" fontId="24" fillId="0" borderId="0"/>
    <xf numFmtId="0" fontId="19" fillId="0" borderId="0"/>
    <xf numFmtId="0" fontId="14" fillId="0" borderId="0"/>
    <xf numFmtId="0" fontId="14" fillId="0" borderId="0"/>
    <xf numFmtId="0" fontId="14" fillId="0" borderId="0"/>
    <xf numFmtId="229" fontId="27" fillId="0" borderId="0" applyFill="0" applyBorder="0" applyAlignment="0" applyProtection="0">
      <alignment horizontal="right"/>
    </xf>
    <xf numFmtId="0" fontId="24" fillId="0" borderId="0"/>
    <xf numFmtId="0" fontId="24" fillId="0" borderId="0"/>
    <xf numFmtId="273" fontId="27" fillId="0" borderId="0" applyFill="0" applyBorder="0" applyAlignment="0" applyProtection="0"/>
    <xf numFmtId="229" fontId="27" fillId="0" borderId="0" applyFill="0" applyBorder="0" applyProtection="0">
      <alignment horizontal="right"/>
    </xf>
    <xf numFmtId="274" fontId="188" fillId="0" borderId="0"/>
    <xf numFmtId="172" fontId="67" fillId="0" borderId="0"/>
    <xf numFmtId="0" fontId="231" fillId="0" borderId="0"/>
    <xf numFmtId="269" fontId="188" fillId="0" borderId="0">
      <alignment horizontal="right"/>
    </xf>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37" borderId="60" applyNumberFormat="0" applyFont="0" applyAlignment="0" applyProtection="0"/>
    <xf numFmtId="0" fontId="24" fillId="0" borderId="0"/>
    <xf numFmtId="0" fontId="19" fillId="0" borderId="0"/>
    <xf numFmtId="0" fontId="19" fillId="0" borderId="0"/>
    <xf numFmtId="183" fontId="59" fillId="71" borderId="67" applyNumberFormat="0" applyFont="0" applyAlignment="0" applyProtection="0"/>
    <xf numFmtId="0" fontId="19" fillId="71" borderId="67" applyNumberFormat="0" applyFont="0" applyAlignment="0" applyProtection="0"/>
    <xf numFmtId="0" fontId="72" fillId="71" borderId="67" applyNumberFormat="0" applyFont="0" applyAlignment="0" applyProtection="0"/>
    <xf numFmtId="0" fontId="72" fillId="71" borderId="67" applyNumberFormat="0" applyFont="0" applyAlignment="0" applyProtection="0"/>
    <xf numFmtId="0" fontId="72" fillId="71" borderId="67" applyNumberFormat="0" applyFont="0" applyAlignment="0" applyProtection="0"/>
    <xf numFmtId="0" fontId="24" fillId="0" borderId="0"/>
    <xf numFmtId="0" fontId="19" fillId="0" borderId="0"/>
    <xf numFmtId="0" fontId="19" fillId="0" borderId="0"/>
    <xf numFmtId="0" fontId="19" fillId="71" borderId="67" applyNumberFormat="0" applyFont="0" applyAlignment="0" applyProtection="0"/>
    <xf numFmtId="0" fontId="24" fillId="0" borderId="0"/>
    <xf numFmtId="0" fontId="14" fillId="37" borderId="60" applyNumberFormat="0" applyFont="0" applyAlignment="0" applyProtection="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71" borderId="67" applyNumberFormat="0" applyFont="0" applyAlignment="0" applyProtection="0"/>
    <xf numFmtId="0" fontId="24" fillId="0" borderId="0"/>
    <xf numFmtId="0" fontId="24" fillId="0" borderId="0"/>
    <xf numFmtId="0" fontId="19" fillId="0" borderId="0"/>
    <xf numFmtId="0" fontId="19" fillId="0" borderId="0"/>
    <xf numFmtId="0" fontId="19" fillId="0" borderId="0"/>
    <xf numFmtId="0" fontId="19" fillId="71" borderId="67" applyNumberFormat="0" applyFont="0" applyAlignment="0" applyProtection="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20" fillId="109" borderId="67" applyNumberFormat="0" applyAlignment="0" applyProtection="0"/>
    <xf numFmtId="0" fontId="14" fillId="37" borderId="60" applyNumberFormat="0" applyFont="0" applyAlignment="0" applyProtection="0"/>
    <xf numFmtId="0" fontId="14" fillId="37" borderId="60" applyNumberFormat="0" applyFont="0" applyAlignment="0" applyProtection="0"/>
    <xf numFmtId="0" fontId="72" fillId="71" borderId="67" applyNumberFormat="0" applyFont="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4" fillId="37" borderId="60" applyNumberFormat="0" applyFont="0" applyAlignment="0" applyProtection="0"/>
    <xf numFmtId="183" fontId="59" fillId="71" borderId="67" applyNumberFormat="0" applyFont="0" applyAlignment="0" applyProtection="0"/>
    <xf numFmtId="0" fontId="14" fillId="37" borderId="60" applyNumberFormat="0" applyFont="0" applyAlignment="0" applyProtection="0"/>
    <xf numFmtId="0" fontId="14" fillId="37" borderId="60" applyNumberFormat="0" applyFont="0" applyAlignment="0" applyProtection="0"/>
    <xf numFmtId="0" fontId="19" fillId="0" borderId="0"/>
    <xf numFmtId="0" fontId="19" fillId="0" borderId="0"/>
    <xf numFmtId="0" fontId="24" fillId="0" borderId="0"/>
    <xf numFmtId="0" fontId="14" fillId="37" borderId="6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275" fontId="75" fillId="0" borderId="0" applyFont="0" applyFill="0" applyBorder="0" applyAlignment="0" applyProtection="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95" fillId="0" borderId="0" applyNumberFormat="0" applyFont="0" applyFill="0" applyBorder="0" applyAlignment="0" applyProtection="0">
      <alignment horizontal="left" vertical="top"/>
    </xf>
    <xf numFmtId="0" fontId="24" fillId="0" borderId="0"/>
    <xf numFmtId="0" fontId="24" fillId="0" borderId="0"/>
    <xf numFmtId="0" fontId="19" fillId="0" borderId="0"/>
    <xf numFmtId="0" fontId="19" fillId="0" borderId="0"/>
    <xf numFmtId="183" fontId="95" fillId="0" borderId="0" applyNumberFormat="0" applyFont="0" applyFill="0" applyBorder="0" applyAlignment="0" applyProtection="0">
      <alignment horizontal="left" vertical="top"/>
    </xf>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183" fontId="19" fillId="71" borderId="67" applyNumberFormat="0" applyFont="0" applyAlignment="0" applyProtection="0"/>
    <xf numFmtId="0" fontId="14" fillId="37" borderId="60" applyNumberFormat="0" applyFont="0" applyAlignment="0" applyProtection="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71" borderId="67" applyNumberFormat="0" applyFont="0" applyAlignment="0" applyProtection="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260" fontId="125" fillId="0" borderId="0" applyFont="0" applyFill="0" applyBorder="0" applyAlignment="0" applyProtection="0"/>
    <xf numFmtId="0" fontId="24" fillId="0" borderId="0"/>
    <xf numFmtId="260" fontId="125" fillId="0" borderId="0" applyFont="0" applyFill="0" applyBorder="0" applyAlignment="0" applyProtection="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43" fontId="19" fillId="0" borderId="0"/>
    <xf numFmtId="4" fontId="27" fillId="0" borderId="0" applyFont="0" applyFill="0" applyBorder="0" applyAlignment="0" applyProtection="0">
      <alignment horizontal="left"/>
    </xf>
    <xf numFmtId="4" fontId="120" fillId="0" borderId="0" applyFill="0" applyBorder="0" applyAlignment="0" applyProtection="0"/>
    <xf numFmtId="0" fontId="24" fillId="0" borderId="0"/>
    <xf numFmtId="245" fontId="188" fillId="0" borderId="0" applyFill="0" applyBorder="0" applyProtection="0">
      <alignment horizontal="right"/>
    </xf>
    <xf numFmtId="239" fontId="188" fillId="0" borderId="0" applyFill="0" applyBorder="0" applyProtection="0">
      <alignment horizontal="right"/>
    </xf>
    <xf numFmtId="239" fontId="188" fillId="0" borderId="0" applyFill="0" applyBorder="0" applyProtection="0">
      <alignment horizontal="right"/>
    </xf>
    <xf numFmtId="239" fontId="188" fillId="0" borderId="0" applyFill="0" applyBorder="0" applyProtection="0">
      <alignment horizontal="right"/>
    </xf>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87" fillId="119" borderId="66" applyNumberFormat="0" applyAlignment="0" applyProtection="0"/>
    <xf numFmtId="0" fontId="87" fillId="61" borderId="66" applyNumberFormat="0" applyAlignment="0" applyProtection="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87" fillId="61" borderId="66" applyNumberFormat="0" applyAlignment="0" applyProtection="0"/>
    <xf numFmtId="0" fontId="24" fillId="0" borderId="0"/>
    <xf numFmtId="0" fontId="24" fillId="0" borderId="0"/>
    <xf numFmtId="0" fontId="24" fillId="0" borderId="0"/>
    <xf numFmtId="0" fontId="87" fillId="97" borderId="66" applyNumberFormat="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183" fontId="87" fillId="61" borderId="66" applyNumberFormat="0" applyAlignment="0" applyProtection="0"/>
    <xf numFmtId="0" fontId="24" fillId="0" borderId="0"/>
    <xf numFmtId="0" fontId="24" fillId="0" borderId="0"/>
    <xf numFmtId="0" fontId="24" fillId="0" borderId="0"/>
    <xf numFmtId="0" fontId="19" fillId="0" borderId="0"/>
    <xf numFmtId="0" fontId="24" fillId="0" borderId="0"/>
    <xf numFmtId="0" fontId="87" fillId="61" borderId="66" applyNumberFormat="0" applyAlignment="0" applyProtection="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183" fontId="186" fillId="61" borderId="66" applyNumberFormat="0" applyAlignment="0" applyProtection="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86" fillId="61" borderId="66" applyNumberFormat="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10" fontId="19" fillId="0" borderId="0" applyFont="0" applyFill="0" applyBorder="0" applyAlignment="0" applyProtection="0"/>
    <xf numFmtId="10" fontId="120" fillId="0" borderId="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9" fillId="0" borderId="0" applyFont="0" applyFill="0" applyBorder="0" applyAlignment="0" applyProtection="0"/>
    <xf numFmtId="9" fontId="72"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9" fontId="19" fillId="0" borderId="0" applyFont="0" applyFill="0" applyBorder="0" applyAlignment="0" applyProtection="0"/>
    <xf numFmtId="0" fontId="24" fillId="0" borderId="0"/>
    <xf numFmtId="0" fontId="19" fillId="0" borderId="0"/>
    <xf numFmtId="0" fontId="19" fillId="0" borderId="0"/>
    <xf numFmtId="9" fontId="24" fillId="0" borderId="0" applyFont="0" applyFill="0" applyBorder="0" applyAlignment="0" applyProtection="0"/>
    <xf numFmtId="0" fontId="24" fillId="0" borderId="0"/>
    <xf numFmtId="0" fontId="19" fillId="0" borderId="0"/>
    <xf numFmtId="9" fontId="81"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0" fillId="0" borderId="0" applyFill="0" applyBorder="0" applyAlignment="0" applyProtection="0"/>
    <xf numFmtId="9" fontId="19" fillId="0" borderId="0" applyFont="0" applyFill="0" applyBorder="0" applyAlignment="0" applyProtection="0"/>
    <xf numFmtId="9" fontId="72" fillId="0" borderId="0" applyFont="0" applyFill="0" applyBorder="0" applyAlignment="0" applyProtection="0"/>
    <xf numFmtId="0" fontId="24"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9" fontId="14" fillId="0" borderId="0" applyFont="0" applyFill="0" applyBorder="0" applyAlignment="0" applyProtection="0"/>
    <xf numFmtId="9" fontId="19" fillId="0" borderId="0" applyFont="0" applyFill="0" applyBorder="0" applyAlignment="0" applyProtection="0"/>
    <xf numFmtId="9" fontId="8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0" fillId="0" borderId="0" applyFill="0" applyBorder="0" applyAlignment="0" applyProtection="0"/>
    <xf numFmtId="9" fontId="19" fillId="0" borderId="0" applyFont="0" applyFill="0" applyBorder="0" applyAlignment="0" applyProtection="0"/>
    <xf numFmtId="0" fontId="24" fillId="0" borderId="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9" fillId="0" borderId="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4" fillId="0" borderId="0" applyFont="0" applyFill="0" applyBorder="0" applyAlignment="0" applyProtection="0"/>
    <xf numFmtId="9" fontId="120" fillId="0" borderId="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0" fillId="0" borderId="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19" fillId="0" borderId="0" applyFont="0" applyFill="0" applyBorder="0" applyAlignment="0" applyProtection="0"/>
    <xf numFmtId="9" fontId="72" fillId="0" borderId="0" applyFont="0" applyFill="0" applyBorder="0" applyAlignment="0" applyProtection="0"/>
    <xf numFmtId="178" fontId="223" fillId="0" borderId="0">
      <alignment horizontal="left" wrapText="1"/>
    </xf>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20" fillId="0" borderId="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59" fillId="0" borderId="0" applyFont="0" applyFill="0" applyBorder="0" applyAlignment="0" applyProtection="0"/>
    <xf numFmtId="0" fontId="16" fillId="0" borderId="0" applyNumberForma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261" fontId="120" fillId="0" borderId="0" applyFill="0" applyBorder="0" applyAlignment="0" applyProtection="0"/>
    <xf numFmtId="250" fontId="164" fillId="0" borderId="0">
      <protection locked="0"/>
    </xf>
    <xf numFmtId="0" fontId="24" fillId="0" borderId="0"/>
    <xf numFmtId="0" fontId="19" fillId="0" borderId="0"/>
    <xf numFmtId="276" fontId="19" fillId="0" borderId="0" applyFont="0" applyFill="0" applyBorder="0" applyAlignment="0" applyProtection="0"/>
    <xf numFmtId="250" fontId="129" fillId="0" borderId="0">
      <protection locked="0"/>
    </xf>
    <xf numFmtId="250" fontId="164" fillId="0" borderId="0">
      <protection locked="0"/>
    </xf>
    <xf numFmtId="232" fontId="27" fillId="0" borderId="0" applyFill="0" applyBorder="0" applyAlignment="0">
      <alignment horizontal="centerContinuous"/>
    </xf>
    <xf numFmtId="180" fontId="193" fillId="0" borderId="0"/>
    <xf numFmtId="0" fontId="19" fillId="0" borderId="0"/>
    <xf numFmtId="0" fontId="19" fillId="0" borderId="0"/>
    <xf numFmtId="0" fontId="19" fillId="0" borderId="0"/>
    <xf numFmtId="0" fontId="56" fillId="0" borderId="0" applyNumberFormat="0" applyFont="0" applyFill="0" applyBorder="0" applyAlignment="0" applyProtection="0">
      <alignment horizontal="left"/>
    </xf>
    <xf numFmtId="0" fontId="24" fillId="0" borderId="0"/>
    <xf numFmtId="0" fontId="207" fillId="0" borderId="89">
      <alignment horizontal="center"/>
    </xf>
    <xf numFmtId="0" fontId="56" fillId="130" borderId="0" applyNumberFormat="0" applyFont="0" applyBorder="0" applyAlignment="0" applyProtection="0"/>
    <xf numFmtId="0" fontId="125" fillId="0" borderId="0"/>
    <xf numFmtId="0" fontId="125" fillId="0" borderId="0"/>
    <xf numFmtId="178" fontId="125" fillId="0" borderId="0"/>
    <xf numFmtId="235" fontId="129" fillId="0" borderId="0">
      <protection locked="0"/>
    </xf>
    <xf numFmtId="234" fontId="164" fillId="0" borderId="0">
      <protection locked="0"/>
    </xf>
    <xf numFmtId="268" fontId="164" fillId="0" borderId="0">
      <protection locked="0"/>
    </xf>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183" fontId="162" fillId="0" borderId="18" applyNumberFormat="0" applyFill="0" applyBorder="0" applyAlignment="0" applyProtection="0">
      <protection hidden="1"/>
    </xf>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17" fillId="0" borderId="92">
      <alignment horizontal="centerContinuous"/>
    </xf>
    <xf numFmtId="183" fontId="217" fillId="0" borderId="92">
      <alignment horizontal="centerContinuous"/>
    </xf>
    <xf numFmtId="183" fontId="217" fillId="0" borderId="92">
      <alignment horizontal="centerContinuous"/>
    </xf>
    <xf numFmtId="183" fontId="217" fillId="0" borderId="92">
      <alignment horizontal="centerContinuous"/>
    </xf>
    <xf numFmtId="183" fontId="217" fillId="0" borderId="92">
      <alignment horizontal="centerContinuous"/>
    </xf>
    <xf numFmtId="0" fontId="24" fillId="0" borderId="0"/>
    <xf numFmtId="0" fontId="19" fillId="0" borderId="0"/>
    <xf numFmtId="0" fontId="19" fillId="0" borderId="0"/>
    <xf numFmtId="0" fontId="19" fillId="0" borderId="0"/>
    <xf numFmtId="4" fontId="150" fillId="94" borderId="75" applyNumberFormat="0" applyProtection="0">
      <alignment vertical="center"/>
    </xf>
    <xf numFmtId="0" fontId="19" fillId="0" borderId="0"/>
    <xf numFmtId="0" fontId="19" fillId="0" borderId="0"/>
    <xf numFmtId="0" fontId="150" fillId="95" borderId="75" applyNumberFormat="0" applyProtection="0">
      <alignment vertical="center"/>
    </xf>
    <xf numFmtId="4" fontId="209" fillId="94" borderId="75" applyNumberFormat="0" applyProtection="0">
      <alignment vertical="center"/>
    </xf>
    <xf numFmtId="0" fontId="19" fillId="0" borderId="0"/>
    <xf numFmtId="0" fontId="19" fillId="0" borderId="0"/>
    <xf numFmtId="0" fontId="209" fillId="95" borderId="75" applyNumberFormat="0" applyProtection="0">
      <alignment vertical="center"/>
    </xf>
    <xf numFmtId="4" fontId="168" fillId="0" borderId="0" applyNumberFormat="0" applyProtection="0">
      <alignment horizontal="left" vertical="center" indent="1"/>
    </xf>
    <xf numFmtId="0" fontId="24" fillId="0" borderId="0"/>
    <xf numFmtId="0" fontId="19" fillId="0" borderId="0"/>
    <xf numFmtId="0" fontId="19" fillId="0" borderId="0"/>
    <xf numFmtId="0" fontId="168" fillId="0" borderId="0" applyNumberFormat="0" applyProtection="0">
      <alignment horizontal="left" vertical="center" indent="1"/>
    </xf>
    <xf numFmtId="0" fontId="24" fillId="0" borderId="0"/>
    <xf numFmtId="0" fontId="19" fillId="0" borderId="0"/>
    <xf numFmtId="0" fontId="19" fillId="0" borderId="0"/>
    <xf numFmtId="0" fontId="19" fillId="0" borderId="0"/>
    <xf numFmtId="4" fontId="198" fillId="120" borderId="75" applyNumberFormat="0" applyProtection="0">
      <alignment horizontal="left" vertical="center" indent="1"/>
    </xf>
    <xf numFmtId="0" fontId="24" fillId="0" borderId="0"/>
    <xf numFmtId="0" fontId="19" fillId="0" borderId="0"/>
    <xf numFmtId="0" fontId="198" fillId="113" borderId="75" applyNumberFormat="0" applyProtection="0">
      <alignment horizontal="left" vertical="center" indent="1"/>
    </xf>
    <xf numFmtId="4" fontId="246" fillId="54" borderId="75" applyNumberFormat="0" applyProtection="0">
      <alignment vertical="center"/>
    </xf>
    <xf numFmtId="0" fontId="246" fillId="60" borderId="75" applyNumberFormat="0" applyProtection="0">
      <alignment vertical="center"/>
    </xf>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4" fontId="75" fillId="82" borderId="75" applyNumberFormat="0" applyProtection="0">
      <alignment vertical="center"/>
    </xf>
    <xf numFmtId="0" fontId="75" fillId="116" borderId="75" applyNumberFormat="0" applyProtection="0">
      <alignment vertical="center"/>
    </xf>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6" fillId="128" borderId="75" applyNumberFormat="0" applyProtection="0">
      <alignment vertical="center"/>
    </xf>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4" fontId="165" fillId="131" borderId="75" applyNumberFormat="0" applyProtection="0">
      <alignment horizontal="left" vertical="center" indent="1"/>
    </xf>
    <xf numFmtId="0" fontId="24" fillId="0" borderId="0"/>
    <xf numFmtId="0" fontId="19" fillId="0" borderId="0"/>
    <xf numFmtId="0" fontId="19" fillId="0" borderId="0"/>
    <xf numFmtId="0" fontId="165" fillId="126" borderId="75" applyNumberFormat="0" applyProtection="0">
      <alignment horizontal="left" vertical="center" indent="1"/>
    </xf>
    <xf numFmtId="4" fontId="165" fillId="127" borderId="75" applyNumberFormat="0" applyProtection="0">
      <alignment horizontal="left" vertical="center" indent="1"/>
    </xf>
    <xf numFmtId="0" fontId="19" fillId="0" borderId="0"/>
    <xf numFmtId="0" fontId="165" fillId="39" borderId="75" applyNumberFormat="0" applyProtection="0">
      <alignment horizontal="left" vertical="center" indent="1"/>
    </xf>
    <xf numFmtId="4" fontId="154" fillId="69" borderId="75" applyNumberFormat="0" applyProtection="0">
      <alignment vertical="center"/>
    </xf>
    <xf numFmtId="0" fontId="24" fillId="0" borderId="0"/>
    <xf numFmtId="0" fontId="19" fillId="0" borderId="0"/>
    <xf numFmtId="0" fontId="19" fillId="0" borderId="0"/>
    <xf numFmtId="0" fontId="154" fillId="103" borderId="75" applyNumberFormat="0" applyProtection="0">
      <alignment vertical="center"/>
    </xf>
    <xf numFmtId="4" fontId="203" fillId="97" borderId="75" applyNumberFormat="0" applyProtection="0">
      <alignment horizontal="left" vertical="center" indent="1"/>
    </xf>
    <xf numFmtId="0" fontId="203" fillId="102" borderId="75" applyNumberFormat="0" applyProtection="0">
      <alignment horizontal="left" vertical="center" indent="1"/>
    </xf>
    <xf numFmtId="4" fontId="153" fillId="127" borderId="75" applyNumberFormat="0" applyProtection="0">
      <alignment horizontal="left" vertical="center" indent="1"/>
    </xf>
    <xf numFmtId="0" fontId="24" fillId="0" borderId="0"/>
    <xf numFmtId="0" fontId="19" fillId="0" borderId="0"/>
    <xf numFmtId="0" fontId="153" fillId="39" borderId="75" applyNumberFormat="0" applyProtection="0">
      <alignment horizontal="left" vertical="center" indent="1"/>
    </xf>
    <xf numFmtId="0" fontId="19" fillId="0" borderId="0"/>
    <xf numFmtId="0" fontId="19" fillId="0" borderId="0"/>
    <xf numFmtId="0" fontId="185" fillId="113" borderId="75" applyNumberFormat="0" applyProtection="0">
      <alignment horizontal="left" vertical="center" indent="1"/>
    </xf>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4" fontId="254" fillId="97" borderId="75" applyNumberFormat="0" applyProtection="0">
      <alignment vertical="center"/>
    </xf>
    <xf numFmtId="0" fontId="24" fillId="0" borderId="0"/>
    <xf numFmtId="0" fontId="19" fillId="0" borderId="0"/>
    <xf numFmtId="0" fontId="19" fillId="0" borderId="0"/>
    <xf numFmtId="0" fontId="254" fillId="102" borderId="75" applyNumberFormat="0" applyProtection="0">
      <alignment vertical="center"/>
    </xf>
    <xf numFmtId="4" fontId="163" fillId="97" borderId="75" applyNumberFormat="0" applyProtection="0">
      <alignment vertical="center"/>
    </xf>
    <xf numFmtId="0" fontId="24" fillId="0" borderId="0"/>
    <xf numFmtId="0" fontId="19" fillId="0" borderId="0"/>
    <xf numFmtId="0" fontId="163" fillId="102" borderId="75" applyNumberFormat="0" applyProtection="0">
      <alignment vertical="center"/>
    </xf>
    <xf numFmtId="0" fontId="24" fillId="0" borderId="0"/>
    <xf numFmtId="0" fontId="19" fillId="0" borderId="0"/>
    <xf numFmtId="0" fontId="165" fillId="39" borderId="75" applyNumberFormat="0" applyProtection="0">
      <alignment horizontal="left" vertical="center" indent="1"/>
    </xf>
    <xf numFmtId="0" fontId="19" fillId="0" borderId="0"/>
    <xf numFmtId="0" fontId="19" fillId="0" borderId="0"/>
    <xf numFmtId="0" fontId="19" fillId="0" borderId="0"/>
    <xf numFmtId="4" fontId="255" fillId="97" borderId="75" applyNumberFormat="0" applyProtection="0">
      <alignment vertical="center"/>
    </xf>
    <xf numFmtId="0" fontId="24" fillId="0" borderId="0"/>
    <xf numFmtId="0" fontId="19" fillId="0" borderId="0"/>
    <xf numFmtId="0" fontId="19" fillId="0" borderId="0"/>
    <xf numFmtId="0" fontId="24" fillId="0" borderId="0"/>
    <xf numFmtId="0" fontId="255" fillId="102" borderId="75" applyNumberFormat="0" applyProtection="0">
      <alignment vertical="center"/>
    </xf>
    <xf numFmtId="0" fontId="24" fillId="0" borderId="0"/>
    <xf numFmtId="0" fontId="19" fillId="0" borderId="0"/>
    <xf numFmtId="0" fontId="170" fillId="102" borderId="75" applyNumberFormat="0" applyProtection="0">
      <alignment vertical="center"/>
    </xf>
    <xf numFmtId="4" fontId="81" fillId="0" borderId="0" applyNumberFormat="0" applyProtection="0">
      <alignment horizontal="left" vertical="center" indent="1"/>
    </xf>
    <xf numFmtId="0" fontId="24" fillId="0" borderId="0"/>
    <xf numFmtId="0" fontId="19" fillId="0" borderId="0"/>
    <xf numFmtId="0" fontId="81" fillId="0" borderId="0" applyNumberFormat="0" applyProtection="0">
      <alignment horizontal="left" vertical="center" indent="1"/>
    </xf>
    <xf numFmtId="0" fontId="136" fillId="102" borderId="75" applyNumberFormat="0" applyProtection="0">
      <alignment vertical="center"/>
    </xf>
    <xf numFmtId="4" fontId="177" fillId="69" borderId="75" applyNumberFormat="0" applyProtection="0">
      <alignment horizontal="left" indent="1"/>
    </xf>
    <xf numFmtId="0" fontId="19" fillId="0" borderId="0"/>
    <xf numFmtId="0" fontId="177" fillId="103" borderId="75" applyNumberFormat="0" applyProtection="0">
      <alignment horizontal="left" indent="1"/>
    </xf>
    <xf numFmtId="4" fontId="253" fillId="97" borderId="75" applyNumberFormat="0" applyProtection="0">
      <alignment vertical="center"/>
    </xf>
    <xf numFmtId="0" fontId="24" fillId="0" borderId="0"/>
    <xf numFmtId="0" fontId="19" fillId="0" borderId="0"/>
    <xf numFmtId="0" fontId="19" fillId="0" borderId="0"/>
    <xf numFmtId="0" fontId="19" fillId="0" borderId="0"/>
    <xf numFmtId="0" fontId="253" fillId="102" borderId="75" applyNumberFormat="0" applyProtection="0">
      <alignment vertical="center"/>
    </xf>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201" fontId="19" fillId="0" borderId="0">
      <protection locked="0"/>
    </xf>
    <xf numFmtId="38" fontId="56" fillId="0" borderId="0" applyFont="0" applyFill="0" applyBorder="0" applyAlignment="0" applyProtection="0"/>
    <xf numFmtId="40" fontId="56" fillId="0" borderId="0" applyFont="0" applyFill="0" applyBorder="0" applyAlignment="0" applyProtection="0"/>
    <xf numFmtId="0" fontId="24" fillId="0" borderId="0"/>
    <xf numFmtId="0" fontId="19" fillId="0" borderId="0"/>
    <xf numFmtId="0" fontId="19" fillId="0" borderId="0"/>
    <xf numFmtId="0" fontId="19" fillId="0" borderId="0"/>
    <xf numFmtId="0" fontId="141" fillId="0" borderId="0" applyNumberFormat="0" applyFill="0" applyBorder="0" applyAlignment="0" applyProtection="0"/>
    <xf numFmtId="183" fontId="141" fillId="0" borderId="0" applyNumberFormat="0" applyFill="0" applyBorder="0" applyAlignment="0" applyProtection="0"/>
    <xf numFmtId="0" fontId="141" fillId="0" borderId="0" applyNumberFormat="0" applyFill="0" applyBorder="0" applyAlignment="0" applyProtection="0"/>
    <xf numFmtId="0" fontId="24" fillId="0" borderId="0"/>
    <xf numFmtId="0" fontId="19" fillId="0" borderId="0"/>
    <xf numFmtId="0" fontId="24" fillId="0" borderId="0"/>
    <xf numFmtId="0" fontId="19" fillId="0" borderId="0"/>
    <xf numFmtId="166" fontId="256" fillId="0" borderId="92"/>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4" fillId="0" borderId="0"/>
    <xf numFmtId="0" fontId="19" fillId="0" borderId="0"/>
    <xf numFmtId="183" fontId="19" fillId="0" borderId="0"/>
    <xf numFmtId="0" fontId="19" fillId="0" borderId="0"/>
    <xf numFmtId="0" fontId="24" fillId="0" borderId="0"/>
    <xf numFmtId="0" fontId="19" fillId="0" borderId="0"/>
    <xf numFmtId="183" fontId="19" fillId="0" borderId="0"/>
    <xf numFmtId="183" fontId="19" fillId="0" borderId="0"/>
    <xf numFmtId="0" fontId="19" fillId="0" borderId="0"/>
    <xf numFmtId="0" fontId="19" fillId="0" borderId="0"/>
    <xf numFmtId="0" fontId="19" fillId="0" borderId="0"/>
    <xf numFmtId="14" fontId="58" fillId="0" borderId="0" applyProtection="0">
      <alignment vertical="center"/>
    </xf>
    <xf numFmtId="0" fontId="19" fillId="0" borderId="0"/>
    <xf numFmtId="0" fontId="19" fillId="0" borderId="0"/>
    <xf numFmtId="39" fontId="58" fillId="0" borderId="0"/>
    <xf numFmtId="0" fontId="24" fillId="0" borderId="0"/>
    <xf numFmtId="0" fontId="24" fillId="0" borderId="0"/>
    <xf numFmtId="0" fontId="19" fillId="0" borderId="0"/>
    <xf numFmtId="0" fontId="19" fillId="0" borderId="0"/>
    <xf numFmtId="0" fontId="19" fillId="0" borderId="0"/>
    <xf numFmtId="0" fontId="19" fillId="0" borderId="0"/>
    <xf numFmtId="14" fontId="242" fillId="0" borderId="0" applyProtection="0">
      <alignment vertical="center"/>
    </xf>
    <xf numFmtId="14" fontId="58" fillId="0" borderId="0" applyProtection="0">
      <alignment vertical="center"/>
    </xf>
    <xf numFmtId="0" fontId="19" fillId="0" borderId="0"/>
    <xf numFmtId="0" fontId="24" fillId="0" borderId="0"/>
    <xf numFmtId="0" fontId="19" fillId="0" borderId="0"/>
    <xf numFmtId="0" fontId="19" fillId="0" borderId="0"/>
    <xf numFmtId="0" fontId="19" fillId="0" borderId="0"/>
    <xf numFmtId="180" fontId="235" fillId="0" borderId="0" applyProtection="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applyNumberFormat="0"/>
    <xf numFmtId="178" fontId="19" fillId="0" borderId="0" applyNumberFormat="0"/>
    <xf numFmtId="183" fontId="19" fillId="0" borderId="0" applyNumberFormat="0"/>
    <xf numFmtId="178" fontId="19" fillId="0" borderId="0" applyNumberFormat="0"/>
    <xf numFmtId="0" fontId="24" fillId="0" borderId="0"/>
    <xf numFmtId="178" fontId="19" fillId="0" borderId="0"/>
    <xf numFmtId="0"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0" fontId="19" fillId="0" borderId="0"/>
    <xf numFmtId="183" fontId="19" fillId="0" borderId="0"/>
    <xf numFmtId="0" fontId="19" fillId="0" borderId="0"/>
    <xf numFmtId="183" fontId="19" fillId="0" borderId="0"/>
    <xf numFmtId="183" fontId="19" fillId="0" borderId="0"/>
    <xf numFmtId="0" fontId="19" fillId="0" borderId="0"/>
    <xf numFmtId="183" fontId="19" fillId="0" borderId="0"/>
    <xf numFmtId="0" fontId="19" fillId="0" borderId="0"/>
    <xf numFmtId="178" fontId="19" fillId="0" borderId="0"/>
    <xf numFmtId="0" fontId="19" fillId="0" borderId="0"/>
    <xf numFmtId="183" fontId="19" fillId="0" borderId="0"/>
    <xf numFmtId="0" fontId="19" fillId="0" borderId="0"/>
    <xf numFmtId="178" fontId="19" fillId="0" borderId="0"/>
    <xf numFmtId="178"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21" fontId="27" fillId="0" borderId="0" applyFont="0" applyFill="0" applyBorder="0" applyProtection="0">
      <alignment horizontal="left"/>
    </xf>
    <xf numFmtId="21" fontId="120" fillId="0" borderId="0" applyFill="0" applyBorder="0" applyProtection="0">
      <alignment horizontal="left"/>
    </xf>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14" fillId="0" borderId="0" applyNumberFormat="0" applyFill="0" applyBorder="0" applyAlignment="0" applyProtection="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14" fillId="0" borderId="0" applyNumberFormat="0" applyFill="0" applyBorder="0" applyAlignment="0" applyProtection="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14" fillId="0" borderId="0" applyNumberFormat="0" applyFill="0" applyBorder="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2" fontId="218" fillId="0" borderId="0">
      <protection locked="0"/>
    </xf>
    <xf numFmtId="2" fontId="135" fillId="0" borderId="0">
      <protection locked="0"/>
    </xf>
    <xf numFmtId="2" fontId="218" fillId="0" borderId="0">
      <protection locked="0"/>
    </xf>
    <xf numFmtId="0" fontId="24" fillId="0" borderId="0"/>
    <xf numFmtId="0" fontId="19" fillId="0" borderId="0"/>
    <xf numFmtId="0" fontId="19" fillId="0" borderId="0"/>
    <xf numFmtId="0" fontId="19" fillId="0" borderId="0"/>
    <xf numFmtId="183" fontId="143" fillId="61" borderId="18"/>
    <xf numFmtId="183" fontId="143" fillId="61" borderId="18"/>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90" fillId="0" borderId="88" applyNumberFormat="0" applyFill="0" applyAlignment="0" applyProtection="0"/>
    <xf numFmtId="0" fontId="19" fillId="0" borderId="0"/>
    <xf numFmtId="183" fontId="90" fillId="0" borderId="68" applyNumberFormat="0" applyFill="0" applyAlignment="0" applyProtection="0"/>
    <xf numFmtId="0" fontId="90" fillId="0" borderId="68" applyNumberFormat="0" applyFill="0" applyAlignment="0" applyProtection="0"/>
    <xf numFmtId="0" fontId="90" fillId="0" borderId="99" applyNumberFormat="0" applyFill="0" applyAlignment="0" applyProtection="0"/>
    <xf numFmtId="0" fontId="90" fillId="0" borderId="68" applyNumberFormat="0" applyFill="0" applyAlignment="0" applyProtection="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90" fillId="0" borderId="68" applyNumberFormat="0" applyFill="0" applyAlignment="0" applyProtection="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90" fillId="0" borderId="68"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24" fillId="0" borderId="64" applyNumberFormat="0" applyFill="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183" fontId="24" fillId="0" borderId="64" applyNumberFormat="0" applyFill="0" applyAlignment="0" applyProtection="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235" fontId="129" fillId="0" borderId="0">
      <protection locked="0"/>
    </xf>
    <xf numFmtId="222" fontId="129" fillId="0" borderId="0">
      <protection locked="0"/>
    </xf>
    <xf numFmtId="0" fontId="56" fillId="0" borderId="0"/>
    <xf numFmtId="183" fontId="56" fillId="0" borderId="0"/>
    <xf numFmtId="0" fontId="56" fillId="0" borderId="0"/>
    <xf numFmtId="178" fontId="56" fillId="0" borderId="0"/>
    <xf numFmtId="4"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78" fillId="0" borderId="0" applyNumberFormat="0" applyFill="0" applyBorder="0" applyAlignment="0" applyProtection="0"/>
    <xf numFmtId="0" fontId="24" fillId="0" borderId="0"/>
    <xf numFmtId="0" fontId="19" fillId="0" borderId="0"/>
    <xf numFmtId="0" fontId="24" fillId="0" borderId="0"/>
    <xf numFmtId="0" fontId="78"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183" fontId="78" fillId="0" borderId="0" applyNumberFormat="0" applyFill="0" applyBorder="0" applyAlignment="0" applyProtection="0"/>
    <xf numFmtId="0" fontId="19" fillId="0" borderId="0"/>
    <xf numFmtId="0" fontId="24" fillId="0" borderId="0"/>
    <xf numFmtId="0" fontId="24" fillId="0" borderId="0"/>
    <xf numFmtId="0" fontId="78" fillId="0" borderId="0" applyNumberFormat="0" applyFill="0" applyBorder="0" applyAlignment="0" applyProtection="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183" fontId="78" fillId="0" borderId="0" applyNumberFormat="0" applyFill="0" applyBorder="0" applyAlignment="0" applyProtection="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83" fontId="121" fillId="0" borderId="0" applyNumberFormat="0" applyFill="0" applyBorder="0" applyAlignment="0" applyProtection="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183" fontId="95" fillId="0" borderId="0" applyNumberFormat="0" applyFont="0" applyFill="0" applyBorder="0" applyAlignment="0" applyProtection="0">
      <alignment vertical="top"/>
    </xf>
    <xf numFmtId="0" fontId="128" fillId="0" borderId="0" applyNumberFormat="0" applyFont="0" applyFill="0" applyBorder="0" applyAlignment="0" applyProtection="0">
      <alignment vertical="top"/>
    </xf>
    <xf numFmtId="183" fontId="128" fillId="0" borderId="0" applyNumberFormat="0" applyFont="0" applyFill="0" applyBorder="0" applyAlignment="0" applyProtection="0">
      <alignment vertical="top"/>
    </xf>
    <xf numFmtId="0" fontId="128" fillId="0" borderId="0" applyNumberFormat="0" applyFont="0" applyFill="0" applyBorder="0" applyAlignment="0" applyProtection="0">
      <alignment vertical="top"/>
    </xf>
    <xf numFmtId="183" fontId="128" fillId="0" borderId="0" applyNumberFormat="0" applyFont="0" applyFill="0" applyBorder="0" applyAlignment="0" applyProtection="0">
      <alignment vertical="top"/>
    </xf>
    <xf numFmtId="0" fontId="95" fillId="0" borderId="0" applyNumberFormat="0" applyFont="0" applyFill="0" applyBorder="0" applyAlignment="0" applyProtection="0"/>
    <xf numFmtId="183" fontId="95" fillId="0" borderId="0" applyNumberFormat="0" applyFont="0" applyFill="0" applyBorder="0" applyAlignment="0" applyProtection="0"/>
    <xf numFmtId="0" fontId="95" fillId="0" borderId="0" applyNumberFormat="0" applyFont="0" applyFill="0" applyBorder="0" applyAlignment="0" applyProtection="0">
      <alignment horizontal="left" vertical="top"/>
    </xf>
    <xf numFmtId="183" fontId="95" fillId="0" borderId="0" applyNumberFormat="0" applyFont="0" applyFill="0" applyBorder="0" applyAlignment="0" applyProtection="0">
      <alignment horizontal="left" vertical="top"/>
    </xf>
    <xf numFmtId="0" fontId="95" fillId="0" borderId="0" applyNumberFormat="0" applyFont="0" applyFill="0" applyBorder="0" applyAlignment="0" applyProtection="0">
      <alignment horizontal="left" vertical="top"/>
    </xf>
    <xf numFmtId="178" fontId="232" fillId="0" borderId="0" applyNumberFormat="0" applyFont="0" applyFill="0" applyBorder="0" applyAlignment="0" applyProtection="0">
      <alignment horizontal="center"/>
    </xf>
    <xf numFmtId="183" fontId="27" fillId="0" borderId="0"/>
    <xf numFmtId="0" fontId="223" fillId="0" borderId="0">
      <alignment horizontal="left" wrapText="1"/>
    </xf>
    <xf numFmtId="183" fontId="223" fillId="0" borderId="0">
      <alignment horizontal="left" wrapText="1"/>
    </xf>
    <xf numFmtId="0" fontId="223" fillId="0" borderId="0">
      <alignment horizontal="left" wrapText="1"/>
    </xf>
    <xf numFmtId="0" fontId="147" fillId="0" borderId="8" applyNumberFormat="0" applyFont="0" applyFill="0" applyBorder="0" applyAlignment="0" applyProtection="0">
      <alignment horizontal="center" wrapText="1"/>
    </xf>
    <xf numFmtId="216" fontId="125" fillId="0" borderId="0" applyNumberFormat="0" applyFont="0" applyFill="0" applyBorder="0" applyAlignment="0" applyProtection="0">
      <alignment horizontal="right"/>
    </xf>
    <xf numFmtId="0" fontId="147" fillId="0" borderId="0" applyNumberFormat="0" applyFont="0" applyFill="0" applyBorder="0" applyAlignment="0" applyProtection="0">
      <alignment horizontal="left" indent="1"/>
    </xf>
    <xf numFmtId="178" fontId="147" fillId="0" borderId="0" applyNumberFormat="0" applyFont="0" applyFill="0" applyBorder="0" applyAlignment="0" applyProtection="0">
      <alignment horizontal="left" indent="1"/>
    </xf>
    <xf numFmtId="243" fontId="147" fillId="0" borderId="0" applyNumberFormat="0" applyFont="0" applyFill="0" applyBorder="0" applyAlignment="0" applyProtection="0"/>
    <xf numFmtId="0" fontId="120" fillId="0" borderId="0" applyNumberFormat="0" applyFill="0" applyBorder="0" applyAlignment="0" applyProtection="0"/>
    <xf numFmtId="0" fontId="27" fillId="0" borderId="8" applyNumberFormat="0" applyFont="0" applyFill="0" applyAlignment="0" applyProtection="0">
      <alignment horizontal="center"/>
    </xf>
    <xf numFmtId="183" fontId="27" fillId="0" borderId="8" applyNumberFormat="0" applyFont="0" applyFill="0" applyAlignment="0" applyProtection="0">
      <alignment horizontal="center"/>
    </xf>
    <xf numFmtId="0" fontId="27" fillId="0" borderId="8" applyNumberFormat="0" applyFont="0" applyFill="0" applyAlignment="0" applyProtection="0">
      <alignment horizontal="center"/>
    </xf>
    <xf numFmtId="178" fontId="27" fillId="0" borderId="8" applyNumberFormat="0" applyFont="0" applyFill="0" applyAlignment="0" applyProtection="0">
      <alignment horizontal="center"/>
    </xf>
    <xf numFmtId="183" fontId="27" fillId="0" borderId="0" applyNumberFormat="0" applyFont="0" applyFill="0" applyBorder="0" applyAlignment="0" applyProtection="0">
      <alignment horizontal="left" wrapText="1" indent="1"/>
    </xf>
    <xf numFmtId="183" fontId="27" fillId="0" borderId="0" applyNumberFormat="0" applyFont="0" applyFill="0" applyBorder="0" applyAlignment="0" applyProtection="0">
      <alignment horizontal="left" wrapText="1" indent="1"/>
    </xf>
    <xf numFmtId="0" fontId="27" fillId="0" borderId="0" applyNumberFormat="0" applyFont="0" applyFill="0" applyBorder="0" applyAlignment="0" applyProtection="0">
      <alignment horizontal="left" wrapText="1" indent="1"/>
    </xf>
    <xf numFmtId="178" fontId="27" fillId="0" borderId="0" applyNumberFormat="0" applyFont="0" applyFill="0" applyBorder="0" applyAlignment="0" applyProtection="0">
      <alignment horizontal="left" wrapText="1" indent="1"/>
    </xf>
    <xf numFmtId="0" fontId="147" fillId="0" borderId="0" applyNumberFormat="0" applyFont="0" applyFill="0" applyBorder="0" applyAlignment="0" applyProtection="0">
      <alignment horizontal="left" indent="1"/>
    </xf>
    <xf numFmtId="183" fontId="147" fillId="0" borderId="0" applyNumberFormat="0" applyFont="0" applyFill="0" applyBorder="0" applyAlignment="0" applyProtection="0">
      <alignment horizontal="left" indent="1"/>
    </xf>
    <xf numFmtId="0" fontId="147" fillId="0" borderId="0" applyNumberFormat="0" applyFont="0" applyFill="0" applyBorder="0" applyAlignment="0" applyProtection="0">
      <alignment horizontal="left" indent="1"/>
    </xf>
    <xf numFmtId="178" fontId="147" fillId="0" borderId="0" applyNumberFormat="0" applyFont="0" applyFill="0" applyBorder="0" applyAlignment="0" applyProtection="0">
      <alignment horizontal="left" indent="1"/>
    </xf>
    <xf numFmtId="0" fontId="27" fillId="0" borderId="0" applyNumberFormat="0" applyFont="0" applyFill="0" applyBorder="0" applyAlignment="0" applyProtection="0">
      <alignment horizontal="left" wrapText="1" indent="2"/>
    </xf>
    <xf numFmtId="183" fontId="27" fillId="0" borderId="0" applyNumberFormat="0" applyFont="0" applyFill="0" applyBorder="0" applyAlignment="0" applyProtection="0">
      <alignment horizontal="left" wrapText="1" indent="2"/>
    </xf>
    <xf numFmtId="0" fontId="27" fillId="0" borderId="0" applyNumberFormat="0" applyFont="0" applyFill="0" applyBorder="0" applyAlignment="0" applyProtection="0">
      <alignment horizontal="left" wrapText="1" indent="2"/>
    </xf>
    <xf numFmtId="178" fontId="27" fillId="0" borderId="0" applyNumberFormat="0" applyFont="0" applyFill="0" applyBorder="0" applyAlignment="0" applyProtection="0">
      <alignment horizontal="left" wrapText="1" indent="2"/>
    </xf>
    <xf numFmtId="277" fontId="27" fillId="0" borderId="0">
      <alignment horizontal="right"/>
    </xf>
    <xf numFmtId="277" fontId="27" fillId="0" borderId="0">
      <alignment horizontal="right"/>
    </xf>
    <xf numFmtId="0" fontId="24" fillId="0" borderId="0"/>
    <xf numFmtId="0" fontId="19" fillId="0" borderId="0"/>
    <xf numFmtId="0" fontId="19" fillId="0" borderId="0"/>
    <xf numFmtId="0" fontId="19" fillId="0" borderId="0"/>
    <xf numFmtId="0" fontId="24" fillId="0" borderId="0"/>
    <xf numFmtId="0" fontId="19" fillId="0" borderId="0"/>
    <xf numFmtId="0" fontId="24" fillId="0" borderId="0"/>
    <xf numFmtId="0" fontId="19" fillId="0" borderId="0"/>
    <xf numFmtId="0" fontId="19" fillId="0" borderId="0"/>
    <xf numFmtId="0" fontId="19" fillId="0" borderId="0"/>
    <xf numFmtId="0" fontId="144" fillId="0" borderId="0" applyProtection="0"/>
    <xf numFmtId="42" fontId="27" fillId="0" borderId="0" applyFont="0" applyFill="0" applyBorder="0" applyAlignment="0" applyProtection="0"/>
    <xf numFmtId="44" fontId="27" fillId="0" borderId="0" applyFont="0" applyFill="0" applyBorder="0" applyAlignment="0" applyProtection="0"/>
    <xf numFmtId="0" fontId="159" fillId="0" borderId="0" applyProtection="0"/>
    <xf numFmtId="183" fontId="159" fillId="0" borderId="0" applyProtection="0"/>
    <xf numFmtId="0" fontId="159" fillId="0" borderId="0" applyProtection="0"/>
    <xf numFmtId="178" fontId="159" fillId="0" borderId="0" applyProtection="0"/>
    <xf numFmtId="183" fontId="158" fillId="0" borderId="0" applyProtection="0"/>
    <xf numFmtId="0" fontId="158" fillId="0" borderId="0" applyProtection="0"/>
    <xf numFmtId="178" fontId="158" fillId="0" borderId="0" applyProtection="0"/>
    <xf numFmtId="0" fontId="144" fillId="0" borderId="80" applyProtection="0"/>
    <xf numFmtId="178" fontId="220" fillId="0" borderId="0"/>
    <xf numFmtId="10" fontId="144" fillId="0" borderId="0" applyProtection="0"/>
    <xf numFmtId="2" fontId="144" fillId="0" borderId="0" applyProtection="0"/>
    <xf numFmtId="2" fontId="137" fillId="0" borderId="0" applyProtection="0"/>
    <xf numFmtId="0" fontId="19" fillId="0" borderId="0"/>
    <xf numFmtId="0" fontId="19" fillId="0" borderId="0"/>
    <xf numFmtId="0" fontId="19" fillId="0" borderId="0"/>
    <xf numFmtId="0" fontId="258" fillId="0" borderId="105" applyNumberFormat="0" applyFill="0" applyAlignment="0" applyProtection="0"/>
    <xf numFmtId="0" fontId="259" fillId="0" borderId="106" applyNumberFormat="0" applyFill="0" applyAlignment="0" applyProtection="0"/>
    <xf numFmtId="0" fontId="260" fillId="0" borderId="107" applyNumberFormat="0" applyFill="0" applyAlignment="0" applyProtection="0"/>
    <xf numFmtId="0" fontId="260" fillId="0" borderId="0" applyNumberFormat="0" applyFill="0" applyBorder="0" applyAlignment="0" applyProtection="0"/>
    <xf numFmtId="0" fontId="109" fillId="132" borderId="0" applyNumberFormat="0" applyBorder="0" applyAlignment="0" applyProtection="0"/>
    <xf numFmtId="0" fontId="105" fillId="133" borderId="0" applyNumberFormat="0" applyBorder="0" applyAlignment="0" applyProtection="0"/>
    <xf numFmtId="0" fontId="111" fillId="135" borderId="61" applyNumberFormat="0" applyAlignment="0" applyProtection="0"/>
    <xf numFmtId="0" fontId="103" fillId="136" borderId="59" applyNumberFormat="0" applyAlignment="0" applyProtection="0"/>
    <xf numFmtId="0" fontId="96" fillId="136" borderId="61" applyNumberFormat="0" applyAlignment="0" applyProtection="0"/>
    <xf numFmtId="0" fontId="99" fillId="0" borderId="62" applyNumberFormat="0" applyFill="0" applyAlignment="0" applyProtection="0"/>
    <xf numFmtId="0" fontId="85" fillId="137" borderId="56" applyNumberFormat="0" applyAlignment="0" applyProtection="0"/>
    <xf numFmtId="0" fontId="29" fillId="0" borderId="0" applyNumberFormat="0" applyFill="0" applyBorder="0" applyAlignment="0" applyProtection="0"/>
    <xf numFmtId="0" fontId="108" fillId="0" borderId="0" applyNumberFormat="0" applyFill="0" applyBorder="0" applyAlignment="0" applyProtection="0"/>
    <xf numFmtId="0" fontId="32" fillId="0" borderId="63" applyNumberFormat="0" applyFill="0" applyAlignment="0" applyProtection="0"/>
    <xf numFmtId="0" fontId="62" fillId="139" borderId="0" applyNumberFormat="0" applyBorder="0" applyAlignment="0" applyProtection="0"/>
    <xf numFmtId="0" fontId="12" fillId="140" borderId="0" applyNumberFormat="0" applyBorder="0" applyAlignment="0" applyProtection="0"/>
    <xf numFmtId="0" fontId="12" fillId="141" borderId="0" applyNumberFormat="0" applyBorder="0" applyAlignment="0" applyProtection="0"/>
    <xf numFmtId="0" fontId="62" fillId="143" borderId="0" applyNumberFormat="0" applyBorder="0" applyAlignment="0" applyProtection="0"/>
    <xf numFmtId="0" fontId="12" fillId="144" borderId="0" applyNumberFormat="0" applyBorder="0" applyAlignment="0" applyProtection="0"/>
    <xf numFmtId="0" fontId="12" fillId="145" borderId="0" applyNumberFormat="0" applyBorder="0" applyAlignment="0" applyProtection="0"/>
    <xf numFmtId="0" fontId="62" fillId="147" borderId="0" applyNumberFormat="0" applyBorder="0" applyAlignment="0" applyProtection="0"/>
    <xf numFmtId="0" fontId="12" fillId="148" borderId="0" applyNumberFormat="0" applyBorder="0" applyAlignment="0" applyProtection="0"/>
    <xf numFmtId="0" fontId="12" fillId="149" borderId="0" applyNumberFormat="0" applyBorder="0" applyAlignment="0" applyProtection="0"/>
    <xf numFmtId="0" fontId="62" fillId="151" borderId="0" applyNumberFormat="0" applyBorder="0" applyAlignment="0" applyProtection="0"/>
    <xf numFmtId="0" fontId="12" fillId="152" borderId="0" applyNumberFormat="0" applyBorder="0" applyAlignment="0" applyProtection="0"/>
    <xf numFmtId="0" fontId="12" fillId="153" borderId="0" applyNumberFormat="0" applyBorder="0" applyAlignment="0" applyProtection="0"/>
    <xf numFmtId="0" fontId="62" fillId="155" borderId="0" applyNumberFormat="0" applyBorder="0" applyAlignment="0" applyProtection="0"/>
    <xf numFmtId="0" fontId="12" fillId="156" borderId="0" applyNumberFormat="0" applyBorder="0" applyAlignment="0" applyProtection="0"/>
    <xf numFmtId="0" fontId="12" fillId="157" borderId="0" applyNumberFormat="0" applyBorder="0" applyAlignment="0" applyProtection="0"/>
    <xf numFmtId="0" fontId="62" fillId="159" borderId="0" applyNumberFormat="0" applyBorder="0" applyAlignment="0" applyProtection="0"/>
    <xf numFmtId="0" fontId="12" fillId="160" borderId="0" applyNumberFormat="0" applyBorder="0" applyAlignment="0" applyProtection="0"/>
    <xf numFmtId="0" fontId="12" fillId="161" borderId="0" applyNumberFormat="0" applyBorder="0" applyAlignment="0" applyProtection="0"/>
    <xf numFmtId="0" fontId="19" fillId="0" borderId="0"/>
    <xf numFmtId="43" fontId="19" fillId="0" borderId="0" applyFont="0" applyFill="0" applyBorder="0" applyAlignment="0" applyProtection="0"/>
    <xf numFmtId="40" fontId="261" fillId="0" borderId="0" applyFont="0" applyFill="0" applyBorder="0" applyAlignment="0" applyProtection="0"/>
    <xf numFmtId="9" fontId="19" fillId="0" borderId="0" applyFont="0" applyFill="0" applyBorder="0" applyAlignment="0" applyProtection="0"/>
    <xf numFmtId="0" fontId="12" fillId="0" borderId="0"/>
    <xf numFmtId="0" fontId="102" fillId="134" borderId="0" applyNumberFormat="0" applyBorder="0" applyAlignment="0" applyProtection="0"/>
    <xf numFmtId="170" fontId="72" fillId="0" borderId="0" applyFont="0" applyFill="0" applyBorder="0" applyAlignment="0" applyProtection="0"/>
    <xf numFmtId="0" fontId="62" fillId="142" borderId="0" applyNumberFormat="0" applyBorder="0" applyAlignment="0" applyProtection="0"/>
    <xf numFmtId="0" fontId="62" fillId="146" borderId="0" applyNumberFormat="0" applyBorder="0" applyAlignment="0" applyProtection="0"/>
    <xf numFmtId="0" fontId="62" fillId="150" borderId="0" applyNumberFormat="0" applyBorder="0" applyAlignment="0" applyProtection="0"/>
    <xf numFmtId="0" fontId="62" fillId="154" borderId="0" applyNumberFormat="0" applyBorder="0" applyAlignment="0" applyProtection="0"/>
    <xf numFmtId="0" fontId="62" fillId="158" borderId="0" applyNumberFormat="0" applyBorder="0" applyAlignment="0" applyProtection="0"/>
    <xf numFmtId="0" fontId="62" fillId="162" borderId="0" applyNumberFormat="0" applyBorder="0" applyAlignment="0" applyProtection="0"/>
    <xf numFmtId="0" fontId="82" fillId="0" borderId="112">
      <alignment horizontal="left" vertical="center"/>
    </xf>
    <xf numFmtId="0" fontId="12" fillId="0" borderId="0"/>
    <xf numFmtId="0" fontId="12" fillId="0" borderId="0"/>
    <xf numFmtId="0" fontId="12" fillId="0" borderId="0"/>
    <xf numFmtId="0" fontId="24" fillId="0" borderId="109" applyNumberFormat="0" applyFill="0" applyAlignment="0" applyProtection="0"/>
    <xf numFmtId="0" fontId="24" fillId="0" borderId="109" applyNumberFormat="0" applyFill="0" applyAlignment="0" applyProtection="0"/>
    <xf numFmtId="176" fontId="2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109" applyNumberFormat="0" applyFill="0" applyAlignment="0" applyProtection="0"/>
    <xf numFmtId="43" fontId="12" fillId="0" borderId="0" applyFont="0" applyFill="0" applyBorder="0" applyAlignment="0" applyProtection="0"/>
    <xf numFmtId="0" fontId="62" fillId="154" borderId="0" applyNumberFormat="0" applyBorder="0" applyAlignment="0" applyProtection="0"/>
    <xf numFmtId="0" fontId="12" fillId="160" borderId="0" applyNumberFormat="0" applyBorder="0" applyAlignment="0" applyProtection="0"/>
    <xf numFmtId="10" fontId="81" fillId="71" borderId="111" applyNumberFormat="0" applyBorder="0" applyAlignment="0" applyProtection="0"/>
    <xf numFmtId="0" fontId="82" fillId="0" borderId="113" applyNumberFormat="0" applyAlignment="0" applyProtection="0">
      <alignment horizontal="left" vertical="center"/>
    </xf>
    <xf numFmtId="0" fontId="62" fillId="154" borderId="0" applyNumberFormat="0" applyBorder="0" applyAlignment="0" applyProtection="0"/>
    <xf numFmtId="0" fontId="102" fillId="134" borderId="0" applyNumberFormat="0" applyBorder="0" applyAlignment="0" applyProtection="0"/>
    <xf numFmtId="49" fontId="71" fillId="0" borderId="108" applyFill="0" applyProtection="0">
      <alignment horizontal="center"/>
    </xf>
    <xf numFmtId="0" fontId="97" fillId="0" borderId="108" applyNumberFormat="0" applyFill="0" applyProtection="0">
      <alignment horizontal="left" vertical="top" wrapText="1"/>
    </xf>
    <xf numFmtId="0" fontId="24" fillId="0" borderId="109" applyNumberFormat="0" applyFill="0" applyAlignment="0" applyProtection="0"/>
    <xf numFmtId="0" fontId="263" fillId="0" borderId="0"/>
    <xf numFmtId="0" fontId="264" fillId="0" borderId="0"/>
    <xf numFmtId="43" fontId="263" fillId="0" borderId="0" applyFont="0" applyFill="0" applyBorder="0" applyAlignment="0" applyProtection="0"/>
    <xf numFmtId="0" fontId="264" fillId="0" borderId="0"/>
    <xf numFmtId="4" fontId="265" fillId="0" borderId="0" applyFont="0" applyFill="0" applyBorder="0" applyAlignment="0" applyProtection="0"/>
    <xf numFmtId="9" fontId="263" fillId="0" borderId="0" applyFont="0" applyFill="0" applyBorder="0" applyAlignment="0" applyProtection="0"/>
    <xf numFmtId="0" fontId="24" fillId="0" borderId="109" applyNumberFormat="0" applyFill="0" applyAlignment="0" applyProtection="0"/>
    <xf numFmtId="43" fontId="12" fillId="0" borderId="0" applyFont="0" applyFill="0" applyBorder="0" applyAlignment="0" applyProtection="0"/>
    <xf numFmtId="43" fontId="263" fillId="0" borderId="0" applyFont="0" applyFill="0" applyBorder="0" applyAlignment="0" applyProtection="0"/>
    <xf numFmtId="0" fontId="59" fillId="163" borderId="67" applyNumberFormat="0" applyFont="0" applyAlignment="0" applyProtection="0"/>
    <xf numFmtId="0" fontId="263" fillId="0" borderId="0"/>
    <xf numFmtId="170" fontId="72" fillId="0" borderId="0" applyFon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59" fillId="164" borderId="0" applyNumberFormat="0" applyBorder="0" applyAlignment="0" applyProtection="0"/>
    <xf numFmtId="0" fontId="12" fillId="140" borderId="0" applyNumberFormat="0" applyBorder="0" applyAlignment="0" applyProtection="0"/>
    <xf numFmtId="0" fontId="59" fillId="164" borderId="0" applyNumberFormat="0" applyBorder="0" applyAlignment="0" applyProtection="0"/>
    <xf numFmtId="0" fontId="12" fillId="140" borderId="0" applyNumberFormat="0" applyBorder="0" applyAlignment="0" applyProtection="0"/>
    <xf numFmtId="0" fontId="59" fillId="165" borderId="0" applyNumberFormat="0" applyBorder="0" applyAlignment="0" applyProtection="0"/>
    <xf numFmtId="0" fontId="12" fillId="144" borderId="0" applyNumberFormat="0" applyBorder="0" applyAlignment="0" applyProtection="0"/>
    <xf numFmtId="0" fontId="59" fillId="165" borderId="0" applyNumberFormat="0" applyBorder="0" applyAlignment="0" applyProtection="0"/>
    <xf numFmtId="0" fontId="12" fillId="144" borderId="0" applyNumberFormat="0" applyBorder="0" applyAlignment="0" applyProtection="0"/>
    <xf numFmtId="0" fontId="59" fillId="166" borderId="0" applyNumberFormat="0" applyBorder="0" applyAlignment="0" applyProtection="0"/>
    <xf numFmtId="0" fontId="12" fillId="148" borderId="0" applyNumberFormat="0" applyBorder="0" applyAlignment="0" applyProtection="0"/>
    <xf numFmtId="0" fontId="59" fillId="166" borderId="0" applyNumberFormat="0" applyBorder="0" applyAlignment="0" applyProtection="0"/>
    <xf numFmtId="0" fontId="12" fillId="148" borderId="0" applyNumberFormat="0" applyBorder="0" applyAlignment="0" applyProtection="0"/>
    <xf numFmtId="0" fontId="59" fillId="167" borderId="0" applyNumberFormat="0" applyBorder="0" applyAlignment="0" applyProtection="0"/>
    <xf numFmtId="0" fontId="12" fillId="152" borderId="0" applyNumberFormat="0" applyBorder="0" applyAlignment="0" applyProtection="0"/>
    <xf numFmtId="0" fontId="59" fillId="167" borderId="0" applyNumberFormat="0" applyBorder="0" applyAlignment="0" applyProtection="0"/>
    <xf numFmtId="0" fontId="12" fillId="152" borderId="0" applyNumberFormat="0" applyBorder="0" applyAlignment="0" applyProtection="0"/>
    <xf numFmtId="0" fontId="59" fillId="168" borderId="0" applyNumberFormat="0" applyBorder="0" applyAlignment="0" applyProtection="0"/>
    <xf numFmtId="0" fontId="12" fillId="156" borderId="0" applyNumberFormat="0" applyBorder="0" applyAlignment="0" applyProtection="0"/>
    <xf numFmtId="0" fontId="59" fillId="168" borderId="0" applyNumberFormat="0" applyBorder="0" applyAlignment="0" applyProtection="0"/>
    <xf numFmtId="0" fontId="12" fillId="156" borderId="0" applyNumberFormat="0" applyBorder="0" applyAlignment="0" applyProtection="0"/>
    <xf numFmtId="0" fontId="59" fillId="169" borderId="0" applyNumberFormat="0" applyBorder="0" applyAlignment="0" applyProtection="0"/>
    <xf numFmtId="0" fontId="12" fillId="160" borderId="0" applyNumberFormat="0" applyBorder="0" applyAlignment="0" applyProtection="0"/>
    <xf numFmtId="0" fontId="59" fillId="169" borderId="0" applyNumberFormat="0" applyBorder="0" applyAlignment="0" applyProtection="0"/>
    <xf numFmtId="0" fontId="12" fillId="160" borderId="0" applyNumberFormat="0" applyBorder="0" applyAlignment="0" applyProtection="0"/>
    <xf numFmtId="0" fontId="59" fillId="170" borderId="0" applyNumberFormat="0" applyBorder="0" applyAlignment="0" applyProtection="0"/>
    <xf numFmtId="0" fontId="12" fillId="141" borderId="0" applyNumberFormat="0" applyBorder="0" applyAlignment="0" applyProtection="0"/>
    <xf numFmtId="0" fontId="59" fillId="170" borderId="0" applyNumberFormat="0" applyBorder="0" applyAlignment="0" applyProtection="0"/>
    <xf numFmtId="0" fontId="12" fillId="141" borderId="0" applyNumberFormat="0" applyBorder="0" applyAlignment="0" applyProtection="0"/>
    <xf numFmtId="0" fontId="59" fillId="171" borderId="0" applyNumberFormat="0" applyBorder="0" applyAlignment="0" applyProtection="0"/>
    <xf numFmtId="0" fontId="12" fillId="145" borderId="0" applyNumberFormat="0" applyBorder="0" applyAlignment="0" applyProtection="0"/>
    <xf numFmtId="0" fontId="59" fillId="171" borderId="0" applyNumberFormat="0" applyBorder="0" applyAlignment="0" applyProtection="0"/>
    <xf numFmtId="0" fontId="12" fillId="145" borderId="0" applyNumberFormat="0" applyBorder="0" applyAlignment="0" applyProtection="0"/>
    <xf numFmtId="0" fontId="59" fillId="172" borderId="0" applyNumberFormat="0" applyBorder="0" applyAlignment="0" applyProtection="0"/>
    <xf numFmtId="0" fontId="12" fillId="149" borderId="0" applyNumberFormat="0" applyBorder="0" applyAlignment="0" applyProtection="0"/>
    <xf numFmtId="0" fontId="59" fillId="172" borderId="0" applyNumberFormat="0" applyBorder="0" applyAlignment="0" applyProtection="0"/>
    <xf numFmtId="0" fontId="12" fillId="149" borderId="0" applyNumberFormat="0" applyBorder="0" applyAlignment="0" applyProtection="0"/>
    <xf numFmtId="0" fontId="59" fillId="167" borderId="0" applyNumberFormat="0" applyBorder="0" applyAlignment="0" applyProtection="0"/>
    <xf numFmtId="0" fontId="12" fillId="153" borderId="0" applyNumberFormat="0" applyBorder="0" applyAlignment="0" applyProtection="0"/>
    <xf numFmtId="0" fontId="59" fillId="167" borderId="0" applyNumberFormat="0" applyBorder="0" applyAlignment="0" applyProtection="0"/>
    <xf numFmtId="0" fontId="12" fillId="153" borderId="0" applyNumberFormat="0" applyBorder="0" applyAlignment="0" applyProtection="0"/>
    <xf numFmtId="0" fontId="59" fillId="170" borderId="0" applyNumberFormat="0" applyBorder="0" applyAlignment="0" applyProtection="0"/>
    <xf numFmtId="0" fontId="12" fillId="157" borderId="0" applyNumberFormat="0" applyBorder="0" applyAlignment="0" applyProtection="0"/>
    <xf numFmtId="0" fontId="59" fillId="170" borderId="0" applyNumberFormat="0" applyBorder="0" applyAlignment="0" applyProtection="0"/>
    <xf numFmtId="0" fontId="12" fillId="157" borderId="0" applyNumberFormat="0" applyBorder="0" applyAlignment="0" applyProtection="0"/>
    <xf numFmtId="0" fontId="59" fillId="173" borderId="0" applyNumberFormat="0" applyBorder="0" applyAlignment="0" applyProtection="0"/>
    <xf numFmtId="0" fontId="12" fillId="161" borderId="0" applyNumberFormat="0" applyBorder="0" applyAlignment="0" applyProtection="0"/>
    <xf numFmtId="0" fontId="59" fillId="173" borderId="0" applyNumberFormat="0" applyBorder="0" applyAlignment="0" applyProtection="0"/>
    <xf numFmtId="0" fontId="12" fillId="161" borderId="0" applyNumberFormat="0" applyBorder="0" applyAlignment="0" applyProtection="0"/>
    <xf numFmtId="0" fontId="63" fillId="174" borderId="0" applyNumberFormat="0" applyBorder="0" applyAlignment="0" applyProtection="0"/>
    <xf numFmtId="0" fontId="63" fillId="174" borderId="0" applyNumberFormat="0" applyBorder="0" applyAlignment="0" applyProtection="0"/>
    <xf numFmtId="0" fontId="62" fillId="142" borderId="0" applyNumberFormat="0" applyBorder="0" applyAlignment="0" applyProtection="0"/>
    <xf numFmtId="0" fontId="63" fillId="171" borderId="0" applyNumberFormat="0" applyBorder="0" applyAlignment="0" applyProtection="0"/>
    <xf numFmtId="0" fontId="63" fillId="171" borderId="0" applyNumberFormat="0" applyBorder="0" applyAlignment="0" applyProtection="0"/>
    <xf numFmtId="0" fontId="62" fillId="146" borderId="0" applyNumberFormat="0" applyBorder="0" applyAlignment="0" applyProtection="0"/>
    <xf numFmtId="0" fontId="63" fillId="172" borderId="0" applyNumberFormat="0" applyBorder="0" applyAlignment="0" applyProtection="0"/>
    <xf numFmtId="0" fontId="63" fillId="172" borderId="0" applyNumberFormat="0" applyBorder="0" applyAlignment="0" applyProtection="0"/>
    <xf numFmtId="0" fontId="62" fillId="150" borderId="0" applyNumberFormat="0" applyBorder="0" applyAlignment="0" applyProtection="0"/>
    <xf numFmtId="0" fontId="63" fillId="175" borderId="0" applyNumberFormat="0" applyBorder="0" applyAlignment="0" applyProtection="0"/>
    <xf numFmtId="0" fontId="63" fillId="175" borderId="0" applyNumberFormat="0" applyBorder="0" applyAlignment="0" applyProtection="0"/>
    <xf numFmtId="0" fontId="62" fillId="154" borderId="0" applyNumberFormat="0" applyBorder="0" applyAlignment="0" applyProtection="0"/>
    <xf numFmtId="0" fontId="63" fillId="176" borderId="0" applyNumberFormat="0" applyBorder="0" applyAlignment="0" applyProtection="0"/>
    <xf numFmtId="0" fontId="63" fillId="176" borderId="0" applyNumberFormat="0" applyBorder="0" applyAlignment="0" applyProtection="0"/>
    <xf numFmtId="0" fontId="62" fillId="158" borderId="0" applyNumberFormat="0" applyBorder="0" applyAlignment="0" applyProtection="0"/>
    <xf numFmtId="0" fontId="63" fillId="177" borderId="0" applyNumberFormat="0" applyBorder="0" applyAlignment="0" applyProtection="0"/>
    <xf numFmtId="0" fontId="63" fillId="177" borderId="0" applyNumberFormat="0" applyBorder="0" applyAlignment="0" applyProtection="0"/>
    <xf numFmtId="0" fontId="62" fillId="162" borderId="0" applyNumberFormat="0" applyBorder="0" applyAlignment="0" applyProtection="0"/>
    <xf numFmtId="0" fontId="63" fillId="178" borderId="0" applyNumberFormat="0" applyBorder="0" applyAlignment="0" applyProtection="0"/>
    <xf numFmtId="0" fontId="63" fillId="178" borderId="0" applyNumberFormat="0" applyBorder="0" applyAlignment="0" applyProtection="0"/>
    <xf numFmtId="0" fontId="62" fillId="139" borderId="0" applyNumberFormat="0" applyBorder="0" applyAlignment="0" applyProtection="0"/>
    <xf numFmtId="0" fontId="63" fillId="179" borderId="0" applyNumberFormat="0" applyBorder="0" applyAlignment="0" applyProtection="0"/>
    <xf numFmtId="0" fontId="63" fillId="179" borderId="0" applyNumberFormat="0" applyBorder="0" applyAlignment="0" applyProtection="0"/>
    <xf numFmtId="0" fontId="62" fillId="143" borderId="0" applyNumberFormat="0" applyBorder="0" applyAlignment="0" applyProtection="0"/>
    <xf numFmtId="0" fontId="63" fillId="180" borderId="0" applyNumberFormat="0" applyBorder="0" applyAlignment="0" applyProtection="0"/>
    <xf numFmtId="0" fontId="63" fillId="180" borderId="0" applyNumberFormat="0" applyBorder="0" applyAlignment="0" applyProtection="0"/>
    <xf numFmtId="0" fontId="62" fillId="147" borderId="0" applyNumberFormat="0" applyBorder="0" applyAlignment="0" applyProtection="0"/>
    <xf numFmtId="0" fontId="63" fillId="175" borderId="0" applyNumberFormat="0" applyBorder="0" applyAlignment="0" applyProtection="0"/>
    <xf numFmtId="0" fontId="63" fillId="175" borderId="0" applyNumberFormat="0" applyBorder="0" applyAlignment="0" applyProtection="0"/>
    <xf numFmtId="0" fontId="62" fillId="151" borderId="0" applyNumberFormat="0" applyBorder="0" applyAlignment="0" applyProtection="0"/>
    <xf numFmtId="0" fontId="63" fillId="176" borderId="0" applyNumberFormat="0" applyBorder="0" applyAlignment="0" applyProtection="0"/>
    <xf numFmtId="0" fontId="63" fillId="176" borderId="0" applyNumberFormat="0" applyBorder="0" applyAlignment="0" applyProtection="0"/>
    <xf numFmtId="0" fontId="62" fillId="155" borderId="0" applyNumberFormat="0" applyBorder="0" applyAlignment="0" applyProtection="0"/>
    <xf numFmtId="0" fontId="63" fillId="181" borderId="0" applyNumberFormat="0" applyBorder="0" applyAlignment="0" applyProtection="0"/>
    <xf numFmtId="0" fontId="63" fillId="181" borderId="0" applyNumberFormat="0" applyBorder="0" applyAlignment="0" applyProtection="0"/>
    <xf numFmtId="0" fontId="62" fillId="159" borderId="0" applyNumberFormat="0" applyBorder="0" applyAlignment="0" applyProtection="0"/>
    <xf numFmtId="0" fontId="76" fillId="165" borderId="0" applyNumberFormat="0" applyBorder="0" applyAlignment="0" applyProtection="0"/>
    <xf numFmtId="0" fontId="76" fillId="165" borderId="0" applyNumberFormat="0" applyBorder="0" applyAlignment="0" applyProtection="0"/>
    <xf numFmtId="0" fontId="105" fillId="133" borderId="0" applyNumberFormat="0" applyBorder="0" applyAlignment="0" applyProtection="0"/>
    <xf numFmtId="0" fontId="66" fillId="182" borderId="57" applyNumberFormat="0" applyAlignment="0" applyProtection="0"/>
    <xf numFmtId="0" fontId="66" fillId="182" borderId="57" applyNumberFormat="0" applyAlignment="0" applyProtection="0"/>
    <xf numFmtId="0" fontId="96" fillId="136" borderId="61" applyNumberFormat="0" applyAlignment="0" applyProtection="0"/>
    <xf numFmtId="0" fontId="92" fillId="183" borderId="70" applyNumberFormat="0" applyAlignment="0" applyProtection="0"/>
    <xf numFmtId="0" fontId="92" fillId="183" borderId="70" applyNumberFormat="0" applyAlignment="0" applyProtection="0"/>
    <xf numFmtId="0" fontId="85" fillId="137" borderId="5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0" fontId="26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43" fontId="263" fillId="0" borderId="0" applyFont="0" applyFill="0" applyBorder="0" applyAlignment="0" applyProtection="0"/>
    <xf numFmtId="182" fontId="12" fillId="0" borderId="0" applyFont="0" applyFill="0" applyBorder="0" applyAlignment="0" applyProtection="0"/>
    <xf numFmtId="43" fontId="13" fillId="0" borderId="0" applyFont="0" applyFill="0" applyBorder="0" applyAlignment="0" applyProtection="0"/>
    <xf numFmtId="0" fontId="77" fillId="166" borderId="0" applyNumberFormat="0" applyBorder="0" applyAlignment="0" applyProtection="0"/>
    <xf numFmtId="0" fontId="77" fillId="166" borderId="0" applyNumberFormat="0" applyBorder="0" applyAlignment="0" applyProtection="0"/>
    <xf numFmtId="0" fontId="109" fillId="132" borderId="0" applyNumberFormat="0" applyBorder="0" applyAlignment="0" applyProtection="0"/>
    <xf numFmtId="0" fontId="12" fillId="145" borderId="0" applyNumberFormat="0" applyBorder="0" applyAlignment="0" applyProtection="0"/>
    <xf numFmtId="0" fontId="12" fillId="141" borderId="0" applyNumberFormat="0" applyBorder="0" applyAlignment="0" applyProtection="0"/>
    <xf numFmtId="0" fontId="12" fillId="160" borderId="0" applyNumberFormat="0" applyBorder="0" applyAlignment="0" applyProtection="0"/>
    <xf numFmtId="0" fontId="12" fillId="156" borderId="0" applyNumberFormat="0" applyBorder="0" applyAlignment="0" applyProtection="0"/>
    <xf numFmtId="0" fontId="12" fillId="152" borderId="0" applyNumberFormat="0" applyBorder="0" applyAlignment="0" applyProtection="0"/>
    <xf numFmtId="0" fontId="12" fillId="148" borderId="0" applyNumberFormat="0" applyBorder="0" applyAlignment="0" applyProtection="0"/>
    <xf numFmtId="0" fontId="12" fillId="144" borderId="0" applyNumberFormat="0" applyBorder="0" applyAlignment="0" applyProtection="0"/>
    <xf numFmtId="0" fontId="12" fillId="140" borderId="0" applyNumberFormat="0" applyBorder="0" applyAlignment="0" applyProtection="0"/>
    <xf numFmtId="0" fontId="24" fillId="0" borderId="109" applyNumberFormat="0" applyFill="0" applyAlignment="0" applyProtection="0"/>
    <xf numFmtId="0" fontId="100" fillId="169" borderId="57" applyNumberFormat="0" applyAlignment="0" applyProtection="0"/>
    <xf numFmtId="0" fontId="100" fillId="169" borderId="57" applyNumberFormat="0" applyAlignment="0" applyProtection="0"/>
    <xf numFmtId="0" fontId="111" fillId="135" borderId="61" applyNumberFormat="0" applyAlignment="0" applyProtection="0"/>
    <xf numFmtId="0" fontId="111" fillId="135" borderId="61" applyNumberFormat="0" applyAlignment="0" applyProtection="0"/>
    <xf numFmtId="0" fontId="111" fillId="135" borderId="61" applyNumberFormat="0" applyAlignment="0" applyProtection="0"/>
    <xf numFmtId="0" fontId="106" fillId="184" borderId="0" applyNumberFormat="0" applyBorder="0" applyAlignment="0" applyProtection="0"/>
    <xf numFmtId="0" fontId="106" fillId="184" borderId="0" applyNumberFormat="0" applyBorder="0" applyAlignment="0" applyProtection="0"/>
    <xf numFmtId="0" fontId="102" fillId="134" borderId="0" applyNumberFormat="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62" fillId="162" borderId="0" applyNumberFormat="0" applyBorder="0" applyAlignment="0" applyProtection="0"/>
    <xf numFmtId="0" fontId="62" fillId="158" borderId="0" applyNumberFormat="0" applyBorder="0" applyAlignment="0" applyProtection="0"/>
    <xf numFmtId="0" fontId="12" fillId="0" borderId="0"/>
    <xf numFmtId="0" fontId="263" fillId="0" borderId="0"/>
    <xf numFmtId="0" fontId="12" fillId="138" borderId="60" applyNumberFormat="0" applyFont="0" applyAlignment="0" applyProtection="0"/>
    <xf numFmtId="0" fontId="12" fillId="138" borderId="60" applyNumberFormat="0" applyFont="0" applyAlignment="0" applyProtection="0"/>
    <xf numFmtId="0" fontId="60" fillId="163" borderId="67" applyNumberFormat="0" applyFont="0" applyAlignment="0" applyProtection="0"/>
    <xf numFmtId="0" fontId="87" fillId="182" borderId="66" applyNumberFormat="0" applyAlignment="0" applyProtection="0"/>
    <xf numFmtId="0" fontId="87" fillId="182" borderId="66" applyNumberFormat="0" applyAlignment="0" applyProtection="0"/>
    <xf numFmtId="0" fontId="103" fillId="136" borderId="59" applyNumberFormat="0" applyAlignment="0" applyProtection="0"/>
    <xf numFmtId="9" fontId="261" fillId="0" borderId="0" applyFont="0" applyFill="0" applyBorder="0" applyAlignment="0" applyProtection="0"/>
    <xf numFmtId="9" fontId="13" fillId="0" borderId="0" applyFon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9" fontId="19" fillId="0" borderId="0" applyFon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102" fillId="134" borderId="0" applyNumberFormat="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40" fontId="261" fillId="0" borderId="0" applyFont="0" applyFill="0" applyBorder="0" applyAlignment="0" applyProtection="0"/>
    <xf numFmtId="43" fontId="19" fillId="0" borderId="0" applyFont="0" applyFill="0" applyBorder="0" applyAlignment="0" applyProtection="0"/>
    <xf numFmtId="0" fontId="19" fillId="0" borderId="0"/>
    <xf numFmtId="0" fontId="267" fillId="0" borderId="0"/>
    <xf numFmtId="0" fontId="24" fillId="0" borderId="109" applyNumberFormat="0" applyFill="0" applyAlignment="0" applyProtection="0"/>
    <xf numFmtId="0" fontId="268"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2" fillId="154" borderId="0" applyNumberFormat="0" applyBorder="0" applyAlignment="0" applyProtection="0"/>
    <xf numFmtId="40" fontId="261" fillId="0" borderId="0" applyFont="0" applyFill="0" applyBorder="0" applyAlignment="0" applyProtection="0"/>
    <xf numFmtId="0" fontId="24" fillId="0" borderId="109" applyNumberFormat="0" applyFill="0" applyAlignment="0" applyProtection="0"/>
    <xf numFmtId="165" fontId="12" fillId="0" borderId="0" applyFon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0" fontId="261" fillId="0" borderId="0" applyFont="0" applyFill="0" applyBorder="0" applyAlignment="0" applyProtection="0"/>
    <xf numFmtId="43" fontId="12" fillId="0" borderId="0" applyFont="0" applyFill="0" applyBorder="0" applyAlignment="0" applyProtection="0"/>
    <xf numFmtId="43" fontId="263"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40" fontId="26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37" fontId="26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8" fillId="0" borderId="0"/>
    <xf numFmtId="0" fontId="268" fillId="0" borderId="0"/>
    <xf numFmtId="0" fontId="12" fillId="0" borderId="0"/>
    <xf numFmtId="0" fontId="263" fillId="0" borderId="0"/>
    <xf numFmtId="0" fontId="261" fillId="0" borderId="0"/>
    <xf numFmtId="0" fontId="263" fillId="0" borderId="0"/>
    <xf numFmtId="0" fontId="12" fillId="138" borderId="60" applyNumberFormat="0" applyFont="0" applyAlignment="0" applyProtection="0"/>
    <xf numFmtId="0" fontId="24" fillId="0" borderId="109" applyNumberFormat="0" applyFill="0" applyAlignment="0" applyProtection="0"/>
    <xf numFmtId="0" fontId="62" fillId="146" borderId="0" applyNumberFormat="0" applyBorder="0" applyAlignment="0" applyProtection="0"/>
    <xf numFmtId="9" fontId="263" fillId="0" borderId="0" applyFont="0" applyFill="0" applyBorder="0" applyAlignment="0" applyProtection="0"/>
    <xf numFmtId="9" fontId="12" fillId="0" borderId="0" applyFont="0" applyFill="0" applyBorder="0" applyAlignment="0" applyProtection="0"/>
    <xf numFmtId="0" fontId="270" fillId="0" borderId="0" applyNumberFormat="0" applyFill="0" applyBorder="0" applyAlignment="0" applyProtection="0"/>
    <xf numFmtId="1" fontId="74" fillId="0" borderId="110" applyNumberFormat="0" applyFill="0" applyProtection="0">
      <alignment horizontal="left" vertical="center"/>
    </xf>
    <xf numFmtId="0" fontId="12" fillId="152" borderId="0" applyNumberFormat="0" applyBorder="0" applyAlignment="0" applyProtection="0"/>
    <xf numFmtId="0" fontId="12" fillId="0" borderId="0"/>
    <xf numFmtId="9" fontId="261" fillId="0" borderId="0" applyFont="0" applyFill="0" applyBorder="0" applyAlignment="0" applyProtection="0"/>
    <xf numFmtId="0" fontId="12" fillId="0" borderId="0"/>
    <xf numFmtId="0" fontId="12" fillId="138" borderId="60" applyNumberFormat="0" applyFont="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40" borderId="0" applyNumberFormat="0" applyBorder="0" applyAlignment="0" applyProtection="0"/>
    <xf numFmtId="0" fontId="12" fillId="144" borderId="0" applyNumberFormat="0" applyBorder="0" applyAlignment="0" applyProtection="0"/>
    <xf numFmtId="0" fontId="12" fillId="148" borderId="0" applyNumberFormat="0" applyBorder="0" applyAlignment="0" applyProtection="0"/>
    <xf numFmtId="0" fontId="12" fillId="152" borderId="0" applyNumberFormat="0" applyBorder="0" applyAlignment="0" applyProtection="0"/>
    <xf numFmtId="0" fontId="12" fillId="156" borderId="0" applyNumberFormat="0" applyBorder="0" applyAlignment="0" applyProtection="0"/>
    <xf numFmtId="0" fontId="12" fillId="160" borderId="0" applyNumberFormat="0" applyBorder="0" applyAlignment="0" applyProtection="0"/>
    <xf numFmtId="0" fontId="12" fillId="141" borderId="0" applyNumberFormat="0" applyBorder="0" applyAlignment="0" applyProtection="0"/>
    <xf numFmtId="0" fontId="12" fillId="145" borderId="0" applyNumberFormat="0" applyBorder="0" applyAlignment="0" applyProtection="0"/>
    <xf numFmtId="0" fontId="12" fillId="149" borderId="0" applyNumberFormat="0" applyBorder="0" applyAlignment="0" applyProtection="0"/>
    <xf numFmtId="0" fontId="12" fillId="153" borderId="0" applyNumberFormat="0" applyBorder="0" applyAlignment="0" applyProtection="0"/>
    <xf numFmtId="0" fontId="12" fillId="157" borderId="0" applyNumberFormat="0" applyBorder="0" applyAlignment="0" applyProtection="0"/>
    <xf numFmtId="0" fontId="12" fillId="161"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0" fontId="261"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8" borderId="60" applyNumberFormat="0" applyFont="0" applyAlignment="0" applyProtection="0"/>
    <xf numFmtId="0" fontId="62" fillId="142" borderId="0" applyNumberFormat="0" applyBorder="0" applyAlignment="0" applyProtection="0"/>
    <xf numFmtId="9" fontId="263" fillId="0" borderId="0" applyFont="0" applyFill="0" applyBorder="0" applyAlignment="0" applyProtection="0"/>
    <xf numFmtId="9" fontId="12" fillId="0" borderId="0" applyFont="0" applyFill="0" applyBorder="0" applyAlignment="0" applyProtection="0"/>
    <xf numFmtId="0" fontId="62" fillId="150" borderId="0" applyNumberFormat="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109" applyNumberFormat="0" applyFill="0" applyAlignment="0" applyProtection="0"/>
    <xf numFmtId="0" fontId="12" fillId="148" borderId="0" applyNumberFormat="0" applyBorder="0" applyAlignment="0" applyProtection="0"/>
    <xf numFmtId="0" fontId="12" fillId="144" borderId="0" applyNumberFormat="0" applyBorder="0" applyAlignment="0" applyProtection="0"/>
    <xf numFmtId="0" fontId="12" fillId="140" borderId="0" applyNumberFormat="0" applyBorder="0" applyAlignment="0" applyProtection="0"/>
    <xf numFmtId="0" fontId="62" fillId="158" borderId="0" applyNumberFormat="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9" fontId="19" fillId="0" borderId="0" applyFont="0" applyFill="0" applyBorder="0" applyAlignment="0" applyProtection="0"/>
    <xf numFmtId="0" fontId="62" fillId="162" borderId="0" applyNumberFormat="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40" fontId="261"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170" fontId="72" fillId="0" borderId="0" applyFont="0" applyFill="0" applyBorder="0" applyAlignment="0" applyProtection="0"/>
    <xf numFmtId="1" fontId="74" fillId="0" borderId="111" applyFill="0" applyProtection="0">
      <alignment horizontal="center" vertical="top" wrapText="1"/>
    </xf>
    <xf numFmtId="0" fontId="62" fillId="158" borderId="0" applyNumberFormat="0" applyBorder="0" applyAlignment="0" applyProtection="0"/>
    <xf numFmtId="0" fontId="62" fillId="150" borderId="0" applyNumberFormat="0" applyBorder="0" applyAlignment="0" applyProtection="0"/>
    <xf numFmtId="0" fontId="62" fillId="146" borderId="0" applyNumberFormat="0" applyBorder="0" applyAlignment="0" applyProtection="0"/>
    <xf numFmtId="0" fontId="102" fillId="134" borderId="0" applyNumberFormat="0" applyBorder="0" applyAlignment="0" applyProtection="0"/>
    <xf numFmtId="0" fontId="62" fillId="142" borderId="0" applyNumberFormat="0" applyBorder="0" applyAlignment="0" applyProtection="0"/>
    <xf numFmtId="43" fontId="19" fillId="0" borderId="0" applyFont="0" applyFill="0" applyBorder="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24" fillId="0" borderId="109" applyNumberFormat="0" applyFill="0" applyAlignment="0" applyProtection="0"/>
    <xf numFmtId="0" fontId="12" fillId="141" borderId="0" applyNumberFormat="0" applyBorder="0" applyAlignment="0" applyProtection="0"/>
    <xf numFmtId="0" fontId="24" fillId="0" borderId="109" applyNumberFormat="0" applyFill="0" applyAlignment="0" applyProtection="0"/>
    <xf numFmtId="0" fontId="62" fillId="146" borderId="0" applyNumberFormat="0" applyBorder="0" applyAlignment="0" applyProtection="0"/>
    <xf numFmtId="0" fontId="62" fillId="142" borderId="0" applyNumberFormat="0" applyBorder="0" applyAlignment="0" applyProtection="0"/>
    <xf numFmtId="0" fontId="62" fillId="162" borderId="0" applyNumberFormat="0" applyBorder="0" applyAlignment="0" applyProtection="0"/>
    <xf numFmtId="0" fontId="24" fillId="0" borderId="109" applyNumberFormat="0" applyFill="0" applyAlignment="0" applyProtection="0"/>
    <xf numFmtId="40" fontId="261" fillId="0" borderId="0" applyFont="0" applyFill="0" applyBorder="0" applyAlignment="0" applyProtection="0"/>
    <xf numFmtId="0" fontId="62" fillId="150" borderId="0" applyNumberFormat="0" applyBorder="0" applyAlignment="0" applyProtection="0"/>
    <xf numFmtId="170" fontId="72" fillId="0" borderId="0" applyFont="0" applyFill="0" applyBorder="0" applyAlignment="0" applyProtection="0"/>
    <xf numFmtId="0" fontId="9" fillId="0" borderId="0"/>
  </cellStyleXfs>
  <cellXfs count="882">
    <xf numFmtId="0" fontId="0" fillId="0" borderId="0" xfId="0"/>
    <xf numFmtId="0" fontId="16" fillId="0" borderId="0" xfId="0" applyFont="1" applyAlignment="1">
      <alignment horizontal="center"/>
    </xf>
    <xf numFmtId="0" fontId="0" fillId="0" borderId="0" xfId="0" applyAlignment="1">
      <alignment horizontal="center"/>
    </xf>
    <xf numFmtId="0" fontId="15" fillId="0" borderId="16" xfId="0" applyFont="1" applyBorder="1" applyAlignment="1">
      <alignment horizontal="center"/>
    </xf>
    <xf numFmtId="0" fontId="0" fillId="0" borderId="8" xfId="0" applyBorder="1"/>
    <xf numFmtId="0" fontId="32" fillId="0" borderId="0" xfId="0" applyFont="1" applyAlignment="1">
      <alignment horizontal="center" vertical="center" textRotation="90"/>
    </xf>
    <xf numFmtId="0" fontId="38" fillId="0" borderId="0" xfId="0" applyFont="1" applyAlignment="1">
      <alignment horizontal="left" wrapText="1" readingOrder="1"/>
    </xf>
    <xf numFmtId="0" fontId="38" fillId="0" borderId="0" xfId="0" applyFont="1" applyAlignment="1">
      <alignment horizontal="center" wrapText="1" readingOrder="1"/>
    </xf>
    <xf numFmtId="0" fontId="15" fillId="0" borderId="0" xfId="0" applyFont="1" applyAlignment="1">
      <alignment horizontal="center"/>
    </xf>
    <xf numFmtId="0" fontId="15" fillId="0" borderId="53" xfId="0" applyFont="1" applyBorder="1" applyAlignment="1">
      <alignment horizontal="center"/>
    </xf>
    <xf numFmtId="0" fontId="0" fillId="0" borderId="53" xfId="0" applyBorder="1"/>
    <xf numFmtId="0" fontId="0" fillId="0" borderId="0" xfId="0" applyAlignment="1">
      <alignment horizontal="left" wrapText="1"/>
    </xf>
    <xf numFmtId="0" fontId="15" fillId="0" borderId="0" xfId="0" applyFont="1"/>
    <xf numFmtId="0" fontId="16" fillId="0" borderId="0" xfId="0" applyFont="1"/>
    <xf numFmtId="0" fontId="17" fillId="0" borderId="0" xfId="0" applyFont="1"/>
    <xf numFmtId="0" fontId="16" fillId="0" borderId="1" xfId="0" applyFont="1" applyBorder="1"/>
    <xf numFmtId="0" fontId="16" fillId="0" borderId="2" xfId="0" applyFont="1" applyBorder="1"/>
    <xf numFmtId="0" fontId="15" fillId="0" borderId="4" xfId="0" applyFont="1" applyBorder="1" applyAlignment="1">
      <alignment horizontal="center" vertical="center" textRotation="90"/>
    </xf>
    <xf numFmtId="0" fontId="15" fillId="0" borderId="5" xfId="0" applyFont="1" applyBorder="1" applyAlignment="1">
      <alignment horizontal="center" vertical="center" textRotation="90"/>
    </xf>
    <xf numFmtId="0" fontId="15" fillId="2" borderId="4" xfId="0" applyFont="1" applyFill="1" applyBorder="1" applyAlignment="1">
      <alignment horizontal="center" vertical="center" textRotation="90"/>
    </xf>
    <xf numFmtId="0" fontId="15" fillId="3" borderId="6" xfId="0" applyFont="1" applyFill="1" applyBorder="1" applyAlignment="1">
      <alignment horizontal="center" vertical="center" textRotation="90"/>
    </xf>
    <xf numFmtId="0" fontId="15" fillId="4" borderId="6" xfId="0" applyFont="1" applyFill="1" applyBorder="1" applyAlignment="1">
      <alignment horizontal="center" vertical="center" textRotation="90"/>
    </xf>
    <xf numFmtId="185" fontId="16" fillId="0" borderId="0" xfId="0" applyNumberFormat="1" applyFont="1"/>
    <xf numFmtId="185" fontId="16" fillId="0" borderId="0" xfId="26" applyNumberFormat="1" applyFont="1" applyFill="1" applyBorder="1"/>
    <xf numFmtId="185" fontId="15" fillId="0" borderId="0" xfId="0" applyNumberFormat="1" applyFont="1"/>
    <xf numFmtId="186" fontId="16" fillId="0" borderId="7" xfId="26" applyNumberFormat="1" applyFont="1" applyFill="1" applyBorder="1"/>
    <xf numFmtId="0" fontId="16" fillId="0" borderId="7" xfId="0" applyFont="1" applyBorder="1" applyAlignment="1">
      <alignment horizontal="center"/>
    </xf>
    <xf numFmtId="185" fontId="18" fillId="2" borderId="0" xfId="5" applyNumberFormat="1" applyFont="1" applyFill="1" applyBorder="1"/>
    <xf numFmtId="185" fontId="16" fillId="3" borderId="0" xfId="5" applyNumberFormat="1" applyFont="1" applyFill="1" applyBorder="1"/>
    <xf numFmtId="185" fontId="16" fillId="4" borderId="0" xfId="5" applyNumberFormat="1" applyFont="1" applyFill="1" applyBorder="1"/>
    <xf numFmtId="185" fontId="15" fillId="0" borderId="0" xfId="5" applyNumberFormat="1" applyFont="1" applyFill="1" applyBorder="1"/>
    <xf numFmtId="186" fontId="16" fillId="2" borderId="7" xfId="5" applyNumberFormat="1" applyFont="1" applyFill="1" applyBorder="1"/>
    <xf numFmtId="187" fontId="16" fillId="2" borderId="7" xfId="5" applyNumberFormat="1" applyFont="1" applyFill="1" applyBorder="1"/>
    <xf numFmtId="0" fontId="16" fillId="0" borderId="8" xfId="0" applyFont="1" applyBorder="1" applyAlignment="1">
      <alignment horizontal="center"/>
    </xf>
    <xf numFmtId="185" fontId="19" fillId="0" borderId="8" xfId="5" applyNumberFormat="1" applyFont="1" applyBorder="1"/>
    <xf numFmtId="185" fontId="16" fillId="0" borderId="8" xfId="5" applyNumberFormat="1" applyFont="1" applyBorder="1"/>
    <xf numFmtId="0" fontId="20" fillId="0" borderId="0" xfId="0" applyFont="1" applyAlignment="1">
      <alignment horizontal="left" vertical="center"/>
    </xf>
    <xf numFmtId="0" fontId="20" fillId="0" borderId="0" xfId="0" applyFont="1"/>
    <xf numFmtId="186" fontId="16" fillId="0" borderId="0" xfId="0" applyNumberFormat="1" applyFont="1"/>
    <xf numFmtId="186" fontId="15" fillId="0" borderId="0" xfId="0" applyNumberFormat="1" applyFont="1"/>
    <xf numFmtId="186" fontId="16" fillId="0" borderId="7" xfId="0" applyNumberFormat="1" applyFont="1" applyBorder="1"/>
    <xf numFmtId="186" fontId="16" fillId="0" borderId="0" xfId="26" applyNumberFormat="1" applyFont="1" applyFill="1" applyBorder="1"/>
    <xf numFmtId="186" fontId="16" fillId="0" borderId="0" xfId="5" applyNumberFormat="1" applyFont="1" applyFill="1" applyBorder="1"/>
    <xf numFmtId="186" fontId="16" fillId="3" borderId="0" xfId="5" applyNumberFormat="1" applyFont="1" applyFill="1" applyBorder="1"/>
    <xf numFmtId="186" fontId="16" fillId="4" borderId="0" xfId="5" applyNumberFormat="1" applyFont="1" applyFill="1" applyBorder="1"/>
    <xf numFmtId="186" fontId="15" fillId="0" borderId="9" xfId="5" applyNumberFormat="1" applyFont="1" applyFill="1" applyBorder="1"/>
    <xf numFmtId="186" fontId="16" fillId="0" borderId="9" xfId="5" applyNumberFormat="1" applyFont="1" applyFill="1" applyBorder="1"/>
    <xf numFmtId="187" fontId="16" fillId="3" borderId="0" xfId="5" applyNumberFormat="1" applyFont="1" applyFill="1" applyBorder="1"/>
    <xf numFmtId="187" fontId="16" fillId="4" borderId="0" xfId="5" applyNumberFormat="1" applyFont="1" applyFill="1" applyBorder="1"/>
    <xf numFmtId="187" fontId="15" fillId="0" borderId="9" xfId="5" applyNumberFormat="1" applyFont="1" applyFill="1" applyBorder="1"/>
    <xf numFmtId="187" fontId="15" fillId="0" borderId="0" xfId="5" applyNumberFormat="1" applyFont="1" applyFill="1" applyBorder="1"/>
    <xf numFmtId="0" fontId="16" fillId="0" borderId="8" xfId="0" applyFont="1" applyBorder="1"/>
    <xf numFmtId="188" fontId="16" fillId="0" borderId="0" xfId="0" applyNumberFormat="1" applyFont="1"/>
    <xf numFmtId="0" fontId="21" fillId="0" borderId="0" xfId="0" applyFont="1"/>
    <xf numFmtId="0" fontId="22" fillId="0" borderId="0" xfId="0" applyFont="1"/>
    <xf numFmtId="2" fontId="0" fillId="0" borderId="0" xfId="0" applyNumberFormat="1"/>
    <xf numFmtId="0" fontId="26" fillId="0" borderId="0" xfId="0" applyFont="1" applyAlignment="1">
      <alignment horizontal="center" wrapText="1"/>
    </xf>
    <xf numFmtId="166" fontId="0" fillId="0" borderId="0" xfId="26" applyNumberFormat="1" applyFont="1"/>
    <xf numFmtId="170" fontId="16" fillId="0" borderId="0" xfId="0" applyNumberFormat="1" applyFont="1"/>
    <xf numFmtId="166" fontId="0" fillId="0" borderId="0" xfId="26" applyNumberFormat="1" applyFont="1" applyFill="1"/>
    <xf numFmtId="0" fontId="16" fillId="0" borderId="0" xfId="0" applyFont="1" applyAlignment="1">
      <alignment textRotation="90"/>
    </xf>
    <xf numFmtId="0" fontId="16" fillId="0" borderId="0" xfId="0" applyFont="1" applyAlignment="1">
      <alignment horizontal="right"/>
    </xf>
    <xf numFmtId="166" fontId="16" fillId="0" borderId="0" xfId="26" applyNumberFormat="1" applyFont="1" applyBorder="1"/>
    <xf numFmtId="185" fontId="16" fillId="0" borderId="0" xfId="5" applyNumberFormat="1" applyFont="1" applyBorder="1"/>
    <xf numFmtId="0" fontId="22" fillId="0" borderId="11" xfId="0" applyFont="1" applyBorder="1" applyAlignment="1">
      <alignment vertical="center"/>
    </xf>
    <xf numFmtId="0" fontId="32" fillId="4" borderId="17" xfId="0" applyFont="1" applyFill="1" applyBorder="1" applyAlignment="1">
      <alignment horizontal="center" vertical="center" textRotation="90" wrapText="1"/>
    </xf>
    <xf numFmtId="0" fontId="33" fillId="0" borderId="11" xfId="0" applyFont="1" applyBorder="1"/>
    <xf numFmtId="0" fontId="16" fillId="0" borderId="13" xfId="0" applyFont="1" applyBorder="1"/>
    <xf numFmtId="0" fontId="16" fillId="0" borderId="17" xfId="0" applyFont="1" applyBorder="1"/>
    <xf numFmtId="0" fontId="32" fillId="4" borderId="17" xfId="0" applyFont="1" applyFill="1" applyBorder="1" applyAlignment="1">
      <alignment horizontal="center" vertical="center" textRotation="90"/>
    </xf>
    <xf numFmtId="0" fontId="34"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8" xfId="0" applyNumberFormat="1" applyBorder="1"/>
    <xf numFmtId="180" fontId="0" fillId="0" borderId="7" xfId="0" applyNumberFormat="1" applyBorder="1"/>
    <xf numFmtId="180" fontId="32" fillId="0" borderId="0" xfId="0" applyNumberFormat="1" applyFont="1"/>
    <xf numFmtId="0" fontId="22" fillId="9" borderId="17" xfId="0" applyFont="1" applyFill="1" applyBorder="1" applyAlignment="1">
      <alignment horizontal="center" vertical="center" textRotation="90" wrapText="1"/>
    </xf>
    <xf numFmtId="0" fontId="35" fillId="0" borderId="11" xfId="0" applyFont="1" applyBorder="1"/>
    <xf numFmtId="185" fontId="22" fillId="0" borderId="18" xfId="0" applyNumberFormat="1" applyFont="1" applyBorder="1"/>
    <xf numFmtId="0" fontId="21" fillId="0" borderId="0" xfId="0" applyFont="1" applyAlignment="1">
      <alignment vertical="center"/>
    </xf>
    <xf numFmtId="0" fontId="22" fillId="2" borderId="17" xfId="0" applyFont="1" applyFill="1" applyBorder="1" applyAlignment="1">
      <alignment horizontal="center" vertical="center"/>
    </xf>
    <xf numFmtId="0" fontId="22" fillId="2" borderId="17" xfId="0" applyFont="1" applyFill="1" applyBorder="1" applyAlignment="1">
      <alignment horizontal="center" vertical="center" wrapText="1"/>
    </xf>
    <xf numFmtId="0" fontId="22" fillId="0" borderId="0" xfId="0" applyFont="1" applyAlignment="1">
      <alignment vertical="center"/>
    </xf>
    <xf numFmtId="0" fontId="16" fillId="0" borderId="0" xfId="0" applyFont="1" applyAlignment="1">
      <alignment vertical="center"/>
    </xf>
    <xf numFmtId="179" fontId="0" fillId="0" borderId="9" xfId="5" applyNumberFormat="1" applyFont="1" applyFill="1" applyBorder="1"/>
    <xf numFmtId="179" fontId="0" fillId="0" borderId="18" xfId="5" applyNumberFormat="1" applyFont="1" applyFill="1" applyBorder="1"/>
    <xf numFmtId="0" fontId="16" fillId="0" borderId="9" xfId="0" applyFont="1" applyBorder="1"/>
    <xf numFmtId="0" fontId="0" fillId="0" borderId="9" xfId="0" applyBorder="1"/>
    <xf numFmtId="0" fontId="15" fillId="0" borderId="13" xfId="0" applyFont="1" applyBorder="1" applyAlignment="1">
      <alignment vertical="center"/>
    </xf>
    <xf numFmtId="0" fontId="15" fillId="0" borderId="0" xfId="0" applyFont="1" applyAlignment="1">
      <alignment vertical="center"/>
    </xf>
    <xf numFmtId="185" fontId="22" fillId="0" borderId="9" xfId="0" applyNumberFormat="1" applyFont="1" applyBorder="1"/>
    <xf numFmtId="0" fontId="16" fillId="0" borderId="7" xfId="0" applyFont="1" applyBorder="1"/>
    <xf numFmtId="0" fontId="32" fillId="0" borderId="23" xfId="0" applyFont="1" applyBorder="1" applyAlignment="1">
      <alignment horizontal="center" vertical="center" textRotation="90" wrapText="1"/>
    </xf>
    <xf numFmtId="0" fontId="32" fillId="11" borderId="23" xfId="0" applyFont="1" applyFill="1" applyBorder="1" applyAlignment="1">
      <alignment horizontal="center" vertical="center" textRotation="90"/>
    </xf>
    <xf numFmtId="0" fontId="36" fillId="0" borderId="11" xfId="0" applyFont="1" applyBorder="1"/>
    <xf numFmtId="0" fontId="32" fillId="11" borderId="23" xfId="0" applyFont="1" applyFill="1" applyBorder="1" applyAlignment="1">
      <alignment horizontal="center" vertical="center" textRotation="90" wrapText="1"/>
    </xf>
    <xf numFmtId="0" fontId="32" fillId="11" borderId="24" xfId="0" applyFont="1" applyFill="1" applyBorder="1" applyAlignment="1">
      <alignment horizontal="center" vertical="center" textRotation="90" wrapText="1"/>
    </xf>
    <xf numFmtId="0" fontId="32" fillId="0" borderId="0" xfId="0" applyFont="1"/>
    <xf numFmtId="0" fontId="32" fillId="4" borderId="13" xfId="0" applyFont="1" applyFill="1" applyBorder="1" applyAlignment="1">
      <alignment horizontal="center" vertical="center" textRotation="90" wrapText="1"/>
    </xf>
    <xf numFmtId="0" fontId="32" fillId="4" borderId="13" xfId="0" applyFont="1" applyFill="1" applyBorder="1" applyAlignment="1">
      <alignment horizontal="center" vertical="center" textRotation="90"/>
    </xf>
    <xf numFmtId="166" fontId="16" fillId="0" borderId="0" xfId="26" applyNumberFormat="1" applyFont="1" applyFill="1" applyBorder="1"/>
    <xf numFmtId="166" fontId="16" fillId="0" borderId="0" xfId="26" applyNumberFormat="1" applyFont="1" applyFill="1"/>
    <xf numFmtId="175" fontId="23" fillId="0" borderId="18" xfId="5" applyNumberFormat="1" applyFont="1" applyFill="1" applyBorder="1"/>
    <xf numFmtId="175" fontId="23" fillId="0" borderId="9" xfId="5" applyNumberFormat="1" applyFont="1" applyFill="1" applyBorder="1"/>
    <xf numFmtId="175" fontId="0" fillId="0" borderId="18"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180" fontId="30" fillId="0" borderId="18" xfId="0" applyNumberFormat="1" applyFont="1" applyBorder="1"/>
    <xf numFmtId="180" fontId="30" fillId="0" borderId="9" xfId="0" applyNumberFormat="1" applyFont="1" applyBorder="1"/>
    <xf numFmtId="180" fontId="30" fillId="0" borderId="7" xfId="0" applyNumberFormat="1" applyFont="1" applyBorder="1"/>
    <xf numFmtId="180" fontId="0" fillId="0" borderId="8" xfId="0" applyNumberFormat="1" applyBorder="1"/>
    <xf numFmtId="180" fontId="32" fillId="0" borderId="9" xfId="0" applyNumberFormat="1" applyFont="1" applyBorder="1"/>
    <xf numFmtId="180" fontId="32" fillId="0" borderId="17" xfId="0" applyNumberFormat="1" applyFont="1" applyBorder="1"/>
    <xf numFmtId="170" fontId="0" fillId="0" borderId="18" xfId="0" applyNumberFormat="1" applyBorder="1" applyAlignment="1">
      <alignment horizontal="right"/>
    </xf>
    <xf numFmtId="180" fontId="0" fillId="0" borderId="0" xfId="0" applyNumberFormat="1"/>
    <xf numFmtId="170" fontId="0" fillId="0" borderId="0" xfId="0" applyNumberFormat="1" applyAlignment="1">
      <alignment horizontal="right"/>
    </xf>
    <xf numFmtId="170" fontId="0" fillId="0" borderId="18" xfId="0" applyNumberFormat="1" applyBorder="1"/>
    <xf numFmtId="170" fontId="0" fillId="0" borderId="0" xfId="0" applyNumberFormat="1"/>
    <xf numFmtId="0" fontId="22" fillId="9" borderId="13" xfId="0" applyFont="1" applyFill="1" applyBorder="1" applyAlignment="1">
      <alignment horizontal="center" vertical="center" textRotation="90" wrapText="1"/>
    </xf>
    <xf numFmtId="0" fontId="22" fillId="9" borderId="13" xfId="0" applyFont="1" applyFill="1" applyBorder="1" applyAlignment="1">
      <alignment horizontal="center" vertical="center" textRotation="90"/>
    </xf>
    <xf numFmtId="0" fontId="16" fillId="0" borderId="16" xfId="0" applyFont="1" applyBorder="1"/>
    <xf numFmtId="185" fontId="23" fillId="0" borderId="18" xfId="5" applyNumberFormat="1" applyFont="1" applyFill="1" applyBorder="1"/>
    <xf numFmtId="185" fontId="23" fillId="0" borderId="9" xfId="5" applyNumberFormat="1" applyFont="1" applyFill="1" applyBorder="1"/>
    <xf numFmtId="185" fontId="23" fillId="0" borderId="7" xfId="5" applyNumberFormat="1" applyFont="1" applyFill="1" applyBorder="1"/>
    <xf numFmtId="185" fontId="22" fillId="0" borderId="18" xfId="5" applyNumberFormat="1" applyFont="1" applyFill="1" applyBorder="1"/>
    <xf numFmtId="185" fontId="22" fillId="0" borderId="9" xfId="5" applyNumberFormat="1" applyFont="1" applyFill="1" applyBorder="1"/>
    <xf numFmtId="185" fontId="22" fillId="0" borderId="13" xfId="0" applyNumberFormat="1" applyFont="1" applyBorder="1"/>
    <xf numFmtId="0" fontId="0" fillId="0" borderId="0" xfId="0" applyAlignment="1">
      <alignment vertical="center"/>
    </xf>
    <xf numFmtId="0" fontId="22" fillId="2" borderId="13" xfId="0" applyFont="1" applyFill="1" applyBorder="1" applyAlignment="1">
      <alignment horizontal="center" vertical="center"/>
    </xf>
    <xf numFmtId="185" fontId="0" fillId="0" borderId="0" xfId="5" applyNumberFormat="1" applyFont="1" applyFill="1" applyBorder="1"/>
    <xf numFmtId="0" fontId="32" fillId="0" borderId="0" xfId="0" applyFont="1" applyAlignment="1">
      <alignment vertical="center"/>
    </xf>
    <xf numFmtId="0" fontId="22" fillId="2" borderId="13" xfId="0" applyFont="1" applyFill="1" applyBorder="1" applyAlignment="1">
      <alignment horizontal="center" vertical="center" wrapText="1"/>
    </xf>
    <xf numFmtId="0" fontId="32" fillId="0" borderId="13" xfId="0" applyFont="1" applyBorder="1" applyAlignment="1">
      <alignment vertical="center"/>
    </xf>
    <xf numFmtId="0" fontId="0" fillId="0" borderId="17" xfId="0" applyBorder="1"/>
    <xf numFmtId="179" fontId="22" fillId="0" borderId="9" xfId="5" applyNumberFormat="1" applyFont="1" applyFill="1" applyBorder="1"/>
    <xf numFmtId="179" fontId="22" fillId="0" borderId="18" xfId="5" applyNumberFormat="1" applyFont="1" applyFill="1" applyBorder="1"/>
    <xf numFmtId="185" fontId="0" fillId="0" borderId="18" xfId="5" applyNumberFormat="1" applyFont="1" applyFill="1" applyBorder="1"/>
    <xf numFmtId="185" fontId="0" fillId="0" borderId="9" xfId="5" applyNumberFormat="1" applyFont="1" applyFill="1" applyBorder="1"/>
    <xf numFmtId="185" fontId="30" fillId="0" borderId="18" xfId="5" applyNumberFormat="1" applyFont="1" applyFill="1" applyBorder="1"/>
    <xf numFmtId="185" fontId="0" fillId="0" borderId="7" xfId="5" applyNumberFormat="1" applyFont="1" applyFill="1" applyBorder="1"/>
    <xf numFmtId="170" fontId="0" fillId="0" borderId="9" xfId="0" applyNumberFormat="1" applyBorder="1"/>
    <xf numFmtId="185" fontId="30" fillId="0" borderId="7" xfId="5" applyNumberFormat="1" applyFont="1" applyFill="1" applyBorder="1"/>
    <xf numFmtId="9" fontId="0" fillId="0" borderId="8" xfId="26" applyFont="1" applyBorder="1"/>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9" fillId="0" borderId="0" xfId="0" applyNumberFormat="1" applyFont="1"/>
    <xf numFmtId="170" fontId="38" fillId="0" borderId="0" xfId="0" applyNumberFormat="1" applyFont="1" applyAlignment="1">
      <alignment horizontal="center" wrapText="1" readingOrder="1"/>
    </xf>
    <xf numFmtId="0" fontId="40" fillId="0" borderId="0" xfId="0" applyFont="1" applyAlignment="1">
      <alignment horizontal="left" wrapText="1" readingOrder="1"/>
    </xf>
    <xf numFmtId="0" fontId="22" fillId="6" borderId="22" xfId="0" applyFont="1" applyFill="1" applyBorder="1" applyAlignment="1">
      <alignment horizontal="center" vertical="center" textRotation="90"/>
    </xf>
    <xf numFmtId="0" fontId="22" fillId="10" borderId="29" xfId="0" applyFont="1" applyFill="1" applyBorder="1" applyAlignment="1">
      <alignment horizontal="center" vertical="center" textRotation="90"/>
    </xf>
    <xf numFmtId="0" fontId="22" fillId="4" borderId="29" xfId="0" applyFont="1" applyFill="1" applyBorder="1" applyAlignment="1">
      <alignment horizontal="center" vertical="center" textRotation="90"/>
    </xf>
    <xf numFmtId="0" fontId="22" fillId="0" borderId="29" xfId="0" applyFont="1" applyBorder="1" applyAlignment="1">
      <alignment horizontal="center" vertical="center" textRotation="90"/>
    </xf>
    <xf numFmtId="0" fontId="22" fillId="6" borderId="30" xfId="0" applyFont="1" applyFill="1" applyBorder="1" applyAlignment="1">
      <alignment horizontal="center" vertical="center" textRotation="90"/>
    </xf>
    <xf numFmtId="185" fontId="22" fillId="0" borderId="7" xfId="0" applyNumberFormat="1" applyFont="1" applyBorder="1"/>
    <xf numFmtId="0" fontId="22" fillId="0" borderId="13" xfId="0" applyFont="1" applyBorder="1"/>
    <xf numFmtId="0" fontId="22" fillId="10" borderId="21" xfId="0" applyFont="1" applyFill="1" applyBorder="1" applyAlignment="1">
      <alignment horizontal="center" vertical="center" textRotation="90"/>
    </xf>
    <xf numFmtId="0" fontId="22" fillId="6" borderId="29" xfId="0" applyFont="1" applyFill="1" applyBorder="1" applyAlignment="1">
      <alignment horizontal="center" vertical="center" textRotation="90"/>
    </xf>
    <xf numFmtId="0" fontId="22" fillId="0" borderId="22" xfId="0" applyFont="1" applyBorder="1" applyAlignment="1">
      <alignment horizontal="center" vertical="center" textRotation="90"/>
    </xf>
    <xf numFmtId="187" fontId="22" fillId="0" borderId="9" xfId="5" applyNumberFormat="1" applyFont="1" applyFill="1" applyBorder="1" applyAlignment="1">
      <alignment horizontal="center"/>
    </xf>
    <xf numFmtId="187" fontId="22" fillId="0" borderId="18" xfId="5" applyNumberFormat="1" applyFont="1" applyFill="1" applyBorder="1" applyAlignment="1">
      <alignment horizontal="center"/>
    </xf>
    <xf numFmtId="187" fontId="22" fillId="0" borderId="9" xfId="5" applyNumberFormat="1" applyFont="1" applyFill="1" applyBorder="1"/>
    <xf numFmtId="187" fontId="22" fillId="0" borderId="18" xfId="5" applyNumberFormat="1" applyFont="1" applyFill="1" applyBorder="1"/>
    <xf numFmtId="187" fontId="22" fillId="0" borderId="7" xfId="5" applyNumberFormat="1" applyFont="1" applyFill="1" applyBorder="1"/>
    <xf numFmtId="0" fontId="32" fillId="6" borderId="29" xfId="0" applyFont="1" applyFill="1" applyBorder="1" applyAlignment="1">
      <alignment horizontal="center" vertical="center" textRotation="90"/>
    </xf>
    <xf numFmtId="0" fontId="32" fillId="10" borderId="22" xfId="0" applyFont="1" applyFill="1" applyBorder="1" applyAlignment="1">
      <alignment horizontal="center" vertical="center" textRotation="90"/>
    </xf>
    <xf numFmtId="0" fontId="32" fillId="4" borderId="22" xfId="0" applyFont="1" applyFill="1" applyBorder="1" applyAlignment="1">
      <alignment horizontal="center" vertical="center" textRotation="90"/>
    </xf>
    <xf numFmtId="185" fontId="0" fillId="6" borderId="18" xfId="5" applyNumberFormat="1" applyFont="1" applyFill="1" applyBorder="1"/>
    <xf numFmtId="185" fontId="0" fillId="10" borderId="18" xfId="5" applyNumberFormat="1" applyFont="1" applyFill="1" applyBorder="1"/>
    <xf numFmtId="185" fontId="0" fillId="4" borderId="18" xfId="0" applyNumberFormat="1" applyFill="1" applyBorder="1"/>
    <xf numFmtId="185" fontId="0" fillId="6" borderId="9" xfId="5" applyNumberFormat="1" applyFont="1" applyFill="1" applyBorder="1"/>
    <xf numFmtId="0" fontId="0" fillId="0" borderId="0" xfId="0" applyAlignment="1">
      <alignment horizontal="left"/>
    </xf>
    <xf numFmtId="0" fontId="36" fillId="0" borderId="0" xfId="0" applyFont="1"/>
    <xf numFmtId="0" fontId="32" fillId="6" borderId="25" xfId="0" applyFont="1" applyFill="1" applyBorder="1" applyAlignment="1">
      <alignment horizontal="center" vertical="center" textRotation="90"/>
    </xf>
    <xf numFmtId="0" fontId="32" fillId="10" borderId="32" xfId="0" applyFont="1" applyFill="1" applyBorder="1" applyAlignment="1">
      <alignment horizontal="center" vertical="center" textRotation="90"/>
    </xf>
    <xf numFmtId="0" fontId="32" fillId="4" borderId="25" xfId="0" applyFont="1" applyFill="1" applyBorder="1" applyAlignment="1">
      <alignment horizontal="center" vertical="center" textRotation="90"/>
    </xf>
    <xf numFmtId="0" fontId="32" fillId="0" borderId="25" xfId="0" applyFont="1" applyBorder="1" applyAlignment="1">
      <alignment horizontal="center" vertical="center" textRotation="90" wrapText="1"/>
    </xf>
    <xf numFmtId="187" fontId="0" fillId="6" borderId="18" xfId="5" applyNumberFormat="1" applyFont="1" applyFill="1" applyBorder="1"/>
    <xf numFmtId="187" fontId="0" fillId="10" borderId="9" xfId="5" applyNumberFormat="1" applyFont="1" applyFill="1" applyBorder="1"/>
    <xf numFmtId="187" fontId="0" fillId="4" borderId="18" xfId="5" applyNumberFormat="1" applyFont="1" applyFill="1" applyBorder="1"/>
    <xf numFmtId="187" fontId="0" fillId="0" borderId="0" xfId="0" applyNumberFormat="1"/>
    <xf numFmtId="185" fontId="0" fillId="0" borderId="0" xfId="5" applyNumberFormat="1" applyFont="1" applyFill="1"/>
    <xf numFmtId="188" fontId="0" fillId="0" borderId="0" xfId="0" applyNumberFormat="1"/>
    <xf numFmtId="185" fontId="0" fillId="0" borderId="0" xfId="0" applyNumberFormat="1"/>
    <xf numFmtId="180" fontId="34" fillId="0" borderId="18" xfId="0" applyNumberFormat="1" applyFont="1" applyBorder="1"/>
    <xf numFmtId="180" fontId="34" fillId="0" borderId="9" xfId="0" applyNumberFormat="1" applyFont="1" applyBorder="1"/>
    <xf numFmtId="180" fontId="17" fillId="0" borderId="18" xfId="0" applyNumberFormat="1" applyFont="1" applyBorder="1"/>
    <xf numFmtId="0" fontId="16" fillId="0" borderId="11" xfId="0" applyFont="1" applyBorder="1"/>
    <xf numFmtId="0" fontId="17" fillId="0" borderId="11" xfId="0" applyFont="1" applyBorder="1" applyAlignment="1">
      <alignment vertical="center"/>
    </xf>
    <xf numFmtId="185" fontId="34" fillId="0" borderId="18" xfId="5" applyNumberFormat="1" applyFont="1" applyFill="1" applyBorder="1"/>
    <xf numFmtId="185" fontId="34" fillId="0" borderId="9" xfId="5" applyNumberFormat="1" applyFont="1" applyFill="1" applyBorder="1"/>
    <xf numFmtId="185" fontId="34" fillId="0" borderId="18" xfId="0" applyNumberFormat="1" applyFont="1" applyBorder="1"/>
    <xf numFmtId="185" fontId="34" fillId="0" borderId="7" xfId="5" applyNumberFormat="1" applyFont="1" applyFill="1" applyBorder="1"/>
    <xf numFmtId="0" fontId="34" fillId="0" borderId="13" xfId="0" applyFont="1" applyBorder="1" applyAlignment="1">
      <alignment vertical="center"/>
    </xf>
    <xf numFmtId="185" fontId="17" fillId="0" borderId="18" xfId="0" applyNumberFormat="1" applyFont="1" applyBorder="1"/>
    <xf numFmtId="0" fontId="32" fillId="6" borderId="22" xfId="0" applyFont="1" applyFill="1" applyBorder="1" applyAlignment="1">
      <alignment horizontal="center" vertical="center" textRotation="90"/>
    </xf>
    <xf numFmtId="0" fontId="32" fillId="4" borderId="30" xfId="0" applyFont="1" applyFill="1" applyBorder="1" applyAlignment="1">
      <alignment horizontal="center" vertical="center" textRotation="90"/>
    </xf>
    <xf numFmtId="0" fontId="32" fillId="3" borderId="23" xfId="0" applyFont="1" applyFill="1" applyBorder="1" applyAlignment="1">
      <alignment horizontal="center" vertical="center" textRotation="90" wrapText="1"/>
    </xf>
    <xf numFmtId="185" fontId="32" fillId="3" borderId="18" xfId="0" applyNumberFormat="1" applyFont="1" applyFill="1" applyBorder="1"/>
    <xf numFmtId="185" fontId="0" fillId="11" borderId="18" xfId="0" applyNumberFormat="1" applyFill="1" applyBorder="1"/>
    <xf numFmtId="185" fontId="32" fillId="11" borderId="18" xfId="0" applyNumberFormat="1" applyFont="1" applyFill="1" applyBorder="1"/>
    <xf numFmtId="185" fontId="0" fillId="4" borderId="7" xfId="0" applyNumberFormat="1" applyFill="1" applyBorder="1"/>
    <xf numFmtId="185" fontId="0" fillId="4" borderId="9" xfId="0" applyNumberFormat="1" applyFill="1" applyBorder="1"/>
    <xf numFmtId="43" fontId="0" fillId="0" borderId="0" xfId="0" applyNumberFormat="1"/>
    <xf numFmtId="0" fontId="32" fillId="12" borderId="23" xfId="0" applyFont="1" applyFill="1" applyBorder="1" applyAlignment="1">
      <alignment horizontal="center" vertical="center" textRotation="90" wrapText="1"/>
    </xf>
    <xf numFmtId="0" fontId="32" fillId="6" borderId="20" xfId="0" applyFont="1" applyFill="1" applyBorder="1" applyAlignment="1">
      <alignment horizontal="center" vertical="center" textRotation="90"/>
    </xf>
    <xf numFmtId="0" fontId="32" fillId="10" borderId="31" xfId="0" applyFont="1" applyFill="1" applyBorder="1" applyAlignment="1">
      <alignment horizontal="center" vertical="center" textRotation="90"/>
    </xf>
    <xf numFmtId="0" fontId="32" fillId="4" borderId="28" xfId="0" applyFont="1" applyFill="1" applyBorder="1" applyAlignment="1">
      <alignment horizontal="center" vertical="center" textRotation="90"/>
    </xf>
    <xf numFmtId="0" fontId="32" fillId="3" borderId="31" xfId="0" applyFont="1" applyFill="1" applyBorder="1" applyAlignment="1">
      <alignment horizontal="center" vertical="center" textRotation="90" wrapText="1"/>
    </xf>
    <xf numFmtId="185" fontId="32" fillId="12" borderId="18" xfId="0" applyNumberFormat="1" applyFont="1" applyFill="1" applyBorder="1"/>
    <xf numFmtId="187" fontId="0" fillId="3" borderId="9" xfId="5" applyNumberFormat="1" applyFont="1" applyFill="1" applyBorder="1"/>
    <xf numFmtId="187" fontId="0" fillId="3" borderId="18" xfId="5" applyNumberFormat="1" applyFont="1" applyFill="1" applyBorder="1"/>
    <xf numFmtId="185" fontId="0" fillId="10" borderId="9" xfId="5" applyNumberFormat="1" applyFont="1" applyFill="1" applyBorder="1"/>
    <xf numFmtId="185" fontId="0" fillId="4" borderId="18" xfId="5" applyNumberFormat="1" applyFont="1" applyFill="1" applyBorder="1"/>
    <xf numFmtId="0" fontId="15" fillId="0" borderId="33" xfId="0" applyFont="1" applyBorder="1" applyAlignment="1">
      <alignment horizontal="left"/>
    </xf>
    <xf numFmtId="0" fontId="24" fillId="0" borderId="0" xfId="1964" applyFont="1" applyAlignment="1">
      <alignment textRotation="90" wrapText="1"/>
    </xf>
    <xf numFmtId="0" fontId="0" fillId="0" borderId="0" xfId="0" applyAlignment="1">
      <alignment textRotation="90"/>
    </xf>
    <xf numFmtId="0" fontId="24"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185" fontId="16" fillId="0" borderId="0" xfId="5" applyNumberFormat="1" applyFont="1"/>
    <xf numFmtId="0" fontId="0" fillId="0" borderId="10" xfId="0" applyBorder="1"/>
    <xf numFmtId="43" fontId="16" fillId="0" borderId="0" xfId="5" applyFont="1"/>
    <xf numFmtId="170" fontId="16" fillId="0" borderId="0" xfId="5" applyNumberFormat="1" applyFont="1"/>
    <xf numFmtId="0" fontId="16" fillId="0" borderId="15" xfId="0" applyFont="1" applyBorder="1"/>
    <xf numFmtId="0" fontId="16" fillId="0" borderId="19" xfId="0" applyFont="1" applyBorder="1"/>
    <xf numFmtId="0" fontId="16" fillId="0" borderId="0" xfId="0" applyFont="1" applyAlignment="1">
      <alignment textRotation="90" wrapText="1"/>
    </xf>
    <xf numFmtId="170" fontId="28" fillId="0" borderId="0" xfId="5" applyNumberFormat="1" applyFont="1"/>
    <xf numFmtId="0" fontId="18" fillId="0" borderId="0" xfId="1964" applyFont="1" applyAlignment="1">
      <alignment textRotation="90" wrapText="1"/>
    </xf>
    <xf numFmtId="0" fontId="17" fillId="0" borderId="33" xfId="0" applyFont="1" applyBorder="1" applyAlignment="1">
      <alignment horizontal="center"/>
    </xf>
    <xf numFmtId="0" fontId="32" fillId="0" borderId="34" xfId="0" applyFont="1" applyBorder="1"/>
    <xf numFmtId="0" fontId="0" fillId="0" borderId="35" xfId="0" applyBorder="1"/>
    <xf numFmtId="0" fontId="0" fillId="0" borderId="36" xfId="0" applyBorder="1"/>
    <xf numFmtId="0" fontId="0" fillId="0" borderId="37" xfId="0" applyBorder="1"/>
    <xf numFmtId="0" fontId="0" fillId="0" borderId="33"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4" borderId="0" xfId="0" applyFill="1"/>
    <xf numFmtId="170" fontId="0" fillId="4" borderId="0" xfId="0" applyNumberFormat="1" applyFill="1"/>
    <xf numFmtId="0" fontId="29" fillId="0" borderId="0" xfId="0" applyFont="1"/>
    <xf numFmtId="0" fontId="0" fillId="0" borderId="44" xfId="0" applyBorder="1"/>
    <xf numFmtId="0" fontId="0" fillId="0" borderId="45" xfId="0" applyBorder="1"/>
    <xf numFmtId="0" fontId="0" fillId="12" borderId="46" xfId="0" applyFill="1" applyBorder="1"/>
    <xf numFmtId="0" fontId="0" fillId="12" borderId="47" xfId="0" applyFill="1" applyBorder="1"/>
    <xf numFmtId="0" fontId="0" fillId="0" borderId="48" xfId="0" applyBorder="1"/>
    <xf numFmtId="0" fontId="42" fillId="12" borderId="49" xfId="0" applyFont="1" applyFill="1" applyBorder="1" applyAlignment="1">
      <alignment horizontal="right" vertical="center"/>
    </xf>
    <xf numFmtId="0" fontId="0" fillId="12" borderId="50" xfId="0" applyFill="1" applyBorder="1"/>
    <xf numFmtId="0" fontId="16" fillId="14" borderId="0" xfId="0" applyFont="1" applyFill="1"/>
    <xf numFmtId="0" fontId="17" fillId="0" borderId="0" xfId="0" applyFont="1" applyAlignment="1">
      <alignment vertical="center"/>
    </xf>
    <xf numFmtId="0" fontId="15" fillId="0" borderId="51" xfId="0" applyFont="1" applyBorder="1"/>
    <xf numFmtId="0" fontId="15" fillId="0" borderId="13" xfId="0" applyFont="1" applyBorder="1" applyAlignment="1">
      <alignment horizontal="center" textRotation="90"/>
    </xf>
    <xf numFmtId="186" fontId="16" fillId="2" borderId="0" xfId="5" applyNumberFormat="1" applyFont="1" applyFill="1" applyBorder="1"/>
    <xf numFmtId="186" fontId="16" fillId="2" borderId="18" xfId="5" applyNumberFormat="1" applyFont="1" applyFill="1" applyBorder="1"/>
    <xf numFmtId="186" fontId="16" fillId="2" borderId="0" xfId="0" applyNumberFormat="1" applyFont="1" applyFill="1"/>
    <xf numFmtId="186" fontId="16" fillId="2" borderId="18" xfId="0" applyNumberFormat="1" applyFont="1" applyFill="1" applyBorder="1"/>
    <xf numFmtId="186" fontId="16" fillId="15" borderId="0" xfId="5" applyNumberFormat="1" applyFont="1" applyFill="1" applyBorder="1"/>
    <xf numFmtId="187" fontId="16" fillId="2" borderId="0" xfId="5" applyNumberFormat="1" applyFont="1" applyFill="1" applyBorder="1"/>
    <xf numFmtId="187" fontId="16" fillId="2" borderId="18" xfId="5" applyNumberFormat="1" applyFont="1" applyFill="1" applyBorder="1"/>
    <xf numFmtId="187" fontId="16" fillId="15" borderId="18" xfId="5" applyNumberFormat="1" applyFont="1" applyFill="1" applyBorder="1"/>
    <xf numFmtId="186" fontId="16" fillId="2" borderId="0" xfId="26" applyNumberFormat="1" applyFont="1" applyFill="1" applyBorder="1"/>
    <xf numFmtId="186" fontId="16" fillId="15" borderId="0" xfId="26" applyNumberFormat="1" applyFont="1" applyFill="1" applyBorder="1"/>
    <xf numFmtId="0" fontId="16" fillId="0" borderId="18" xfId="0" applyFont="1" applyBorder="1" applyAlignment="1">
      <alignment horizontal="center"/>
    </xf>
    <xf numFmtId="186" fontId="18" fillId="2" borderId="0" xfId="5" applyNumberFormat="1" applyFont="1" applyFill="1" applyBorder="1"/>
    <xf numFmtId="0" fontId="37" fillId="0" borderId="0" xfId="0" applyFont="1"/>
    <xf numFmtId="186" fontId="16" fillId="15" borderId="18" xfId="5" applyNumberFormat="1" applyFont="1" applyFill="1" applyBorder="1"/>
    <xf numFmtId="186" fontId="18" fillId="15" borderId="18" xfId="1964" applyNumberFormat="1" applyFont="1" applyFill="1" applyBorder="1"/>
    <xf numFmtId="186" fontId="16" fillId="16" borderId="18" xfId="5" applyNumberFormat="1" applyFont="1" applyFill="1" applyBorder="1"/>
    <xf numFmtId="186" fontId="16" fillId="16" borderId="0" xfId="5" applyNumberFormat="1" applyFont="1" applyFill="1" applyBorder="1"/>
    <xf numFmtId="187" fontId="16" fillId="16" borderId="18" xfId="5" applyNumberFormat="1" applyFont="1" applyFill="1" applyBorder="1"/>
    <xf numFmtId="186" fontId="16" fillId="15" borderId="0" xfId="0" applyNumberFormat="1" applyFont="1" applyFill="1"/>
    <xf numFmtId="186" fontId="16" fillId="16" borderId="0" xfId="26" applyNumberFormat="1" applyFont="1" applyFill="1" applyBorder="1"/>
    <xf numFmtId="186" fontId="16" fillId="16" borderId="0" xfId="0" applyNumberFormat="1" applyFont="1" applyFill="1"/>
    <xf numFmtId="186" fontId="15" fillId="0" borderId="18" xfId="5" applyNumberFormat="1" applyFont="1" applyBorder="1"/>
    <xf numFmtId="187" fontId="15" fillId="0" borderId="18" xfId="5" applyNumberFormat="1" applyFont="1" applyFill="1" applyBorder="1"/>
    <xf numFmtId="186" fontId="15" fillId="0" borderId="0" xfId="5" applyNumberFormat="1" applyFont="1" applyBorder="1"/>
    <xf numFmtId="186" fontId="0" fillId="16" borderId="18" xfId="5" applyNumberFormat="1" applyFont="1" applyFill="1" applyBorder="1"/>
    <xf numFmtId="186" fontId="16" fillId="16" borderId="18" xfId="0" applyNumberFormat="1" applyFont="1" applyFill="1" applyBorder="1"/>
    <xf numFmtId="186" fontId="0" fillId="16" borderId="18" xfId="0" applyNumberFormat="1" applyFill="1" applyBorder="1"/>
    <xf numFmtId="187" fontId="16" fillId="0" borderId="18" xfId="5" applyNumberFormat="1" applyFont="1" applyFill="1" applyBorder="1"/>
    <xf numFmtId="0" fontId="16" fillId="14" borderId="16" xfId="0" applyFont="1" applyFill="1" applyBorder="1"/>
    <xf numFmtId="0" fontId="15" fillId="0" borderId="11" xfId="0" applyFont="1" applyBorder="1" applyAlignment="1">
      <alignment horizontal="center" textRotation="90" wrapText="1"/>
    </xf>
    <xf numFmtId="186" fontId="16" fillId="14" borderId="18" xfId="5" applyNumberFormat="1" applyFont="1" applyFill="1" applyBorder="1"/>
    <xf numFmtId="186" fontId="15" fillId="0" borderId="7" xfId="5" applyNumberFormat="1" applyFont="1" applyBorder="1"/>
    <xf numFmtId="187" fontId="16" fillId="14" borderId="18" xfId="5" applyNumberFormat="1" applyFont="1" applyFill="1" applyBorder="1"/>
    <xf numFmtId="186" fontId="16" fillId="14" borderId="0" xfId="0" applyNumberFormat="1" applyFont="1" applyFill="1"/>
    <xf numFmtId="186" fontId="15" fillId="0" borderId="7" xfId="0" applyNumberFormat="1" applyFont="1" applyBorder="1"/>
    <xf numFmtId="187" fontId="16" fillId="0" borderId="7" xfId="5" applyNumberFormat="1" applyFont="1" applyFill="1" applyBorder="1"/>
    <xf numFmtId="0" fontId="16" fillId="14" borderId="8" xfId="0" applyFont="1" applyFill="1" applyBorder="1"/>
    <xf numFmtId="0" fontId="15" fillId="14" borderId="0" xfId="0" applyFont="1" applyFill="1" applyAlignment="1">
      <alignment horizontal="center"/>
    </xf>
    <xf numFmtId="186" fontId="15" fillId="14" borderId="18" xfId="5" applyNumberFormat="1" applyFont="1" applyFill="1" applyBorder="1"/>
    <xf numFmtId="187" fontId="15" fillId="14" borderId="18" xfId="5" applyNumberFormat="1" applyFont="1" applyFill="1" applyBorder="1"/>
    <xf numFmtId="186" fontId="15" fillId="14" borderId="0" xfId="5" applyNumberFormat="1" applyFont="1" applyFill="1" applyBorder="1"/>
    <xf numFmtId="186" fontId="16" fillId="17" borderId="18" xfId="5" applyNumberFormat="1" applyFont="1" applyFill="1" applyBorder="1"/>
    <xf numFmtId="186" fontId="16" fillId="17" borderId="0" xfId="0" applyNumberFormat="1" applyFont="1" applyFill="1"/>
    <xf numFmtId="186" fontId="16" fillId="2" borderId="8" xfId="0" applyNumberFormat="1" applyFont="1" applyFill="1" applyBorder="1"/>
    <xf numFmtId="186" fontId="16" fillId="2" borderId="8" xfId="26" applyNumberFormat="1" applyFont="1" applyFill="1" applyBorder="1"/>
    <xf numFmtId="186" fontId="16" fillId="15" borderId="8" xfId="26" applyNumberFormat="1" applyFont="1" applyFill="1" applyBorder="1"/>
    <xf numFmtId="186" fontId="16" fillId="15" borderId="8" xfId="0" applyNumberFormat="1" applyFont="1" applyFill="1" applyBorder="1"/>
    <xf numFmtId="186" fontId="16" fillId="16" borderId="8" xfId="26" applyNumberFormat="1" applyFont="1" applyFill="1" applyBorder="1"/>
    <xf numFmtId="186" fontId="16" fillId="16" borderId="8" xfId="0" applyNumberFormat="1" applyFont="1" applyFill="1" applyBorder="1"/>
    <xf numFmtId="186" fontId="16" fillId="16" borderId="8" xfId="5" applyNumberFormat="1" applyFont="1" applyFill="1" applyBorder="1"/>
    <xf numFmtId="186" fontId="15" fillId="0" borderId="8" xfId="5" applyNumberFormat="1" applyFont="1" applyBorder="1"/>
    <xf numFmtId="186" fontId="16" fillId="14" borderId="8" xfId="0" applyNumberFormat="1" applyFont="1" applyFill="1" applyBorder="1"/>
    <xf numFmtId="186" fontId="15" fillId="0" borderId="8" xfId="0" applyNumberFormat="1" applyFont="1" applyBorder="1"/>
    <xf numFmtId="187" fontId="16" fillId="0" borderId="8" xfId="5" applyNumberFormat="1" applyFont="1" applyFill="1" applyBorder="1"/>
    <xf numFmtId="187" fontId="16" fillId="0" borderId="0" xfId="5" applyNumberFormat="1" applyFont="1" applyFill="1" applyBorder="1"/>
    <xf numFmtId="185" fontId="19" fillId="0" borderId="0" xfId="5" applyNumberFormat="1" applyFont="1" applyBorder="1"/>
    <xf numFmtId="187" fontId="15" fillId="0" borderId="8" xfId="5" applyNumberFormat="1" applyFont="1" applyFill="1" applyBorder="1"/>
    <xf numFmtId="187" fontId="16" fillId="14" borderId="8" xfId="5" applyNumberFormat="1" applyFont="1" applyFill="1" applyBorder="1"/>
    <xf numFmtId="187" fontId="16" fillId="14" borderId="0" xfId="5" applyNumberFormat="1" applyFont="1" applyFill="1" applyBorder="1"/>
    <xf numFmtId="0" fontId="26" fillId="0" borderId="0" xfId="0" applyFont="1"/>
    <xf numFmtId="0" fontId="26" fillId="0" borderId="11" xfId="0" applyFont="1" applyBorder="1" applyAlignment="1">
      <alignment horizontal="center"/>
    </xf>
    <xf numFmtId="0" fontId="26" fillId="0" borderId="13" xfId="0" applyFont="1" applyBorder="1" applyAlignment="1">
      <alignment horizontal="center"/>
    </xf>
    <xf numFmtId="0" fontId="26" fillId="0" borderId="7" xfId="0" applyFont="1" applyBorder="1" applyAlignment="1">
      <alignment horizontal="center"/>
    </xf>
    <xf numFmtId="0" fontId="26" fillId="0" borderId="9" xfId="0" applyFont="1" applyBorder="1" applyAlignment="1">
      <alignment horizontal="center"/>
    </xf>
    <xf numFmtId="0" fontId="26" fillId="2" borderId="0" xfId="0" applyFont="1" applyFill="1" applyAlignment="1">
      <alignment horizontal="center"/>
    </xf>
    <xf numFmtId="0" fontId="26" fillId="2" borderId="18" xfId="0" applyFont="1" applyFill="1" applyBorder="1" applyAlignment="1">
      <alignment horizontal="center"/>
    </xf>
    <xf numFmtId="0" fontId="26" fillId="2" borderId="16" xfId="0" applyFont="1" applyFill="1" applyBorder="1" applyAlignment="1">
      <alignment horizontal="center"/>
    </xf>
    <xf numFmtId="0" fontId="16" fillId="0" borderId="7" xfId="0" applyFont="1" applyBorder="1" applyAlignment="1">
      <alignment horizontal="right"/>
    </xf>
    <xf numFmtId="37" fontId="16" fillId="2" borderId="0" xfId="5" applyNumberFormat="1" applyFont="1" applyFill="1" applyBorder="1" applyAlignment="1">
      <alignment horizontal="right"/>
    </xf>
    <xf numFmtId="37" fontId="16" fillId="2" borderId="18" xfId="5" applyNumberFormat="1" applyFont="1" applyFill="1" applyBorder="1" applyAlignment="1">
      <alignment horizontal="right"/>
    </xf>
    <xf numFmtId="37" fontId="16" fillId="2" borderId="0" xfId="0" applyNumberFormat="1" applyFont="1" applyFill="1" applyAlignment="1">
      <alignment horizontal="right"/>
    </xf>
    <xf numFmtId="37" fontId="16" fillId="2" borderId="7" xfId="0" applyNumberFormat="1" applyFont="1" applyFill="1" applyBorder="1" applyAlignment="1">
      <alignment horizontal="right"/>
    </xf>
    <xf numFmtId="37" fontId="16" fillId="2" borderId="18" xfId="0" applyNumberFormat="1" applyFont="1" applyFill="1" applyBorder="1" applyAlignment="1">
      <alignment horizontal="right"/>
    </xf>
    <xf numFmtId="37" fontId="16" fillId="2" borderId="8" xfId="0" applyNumberFormat="1" applyFont="1" applyFill="1" applyBorder="1" applyAlignment="1">
      <alignment horizontal="right"/>
    </xf>
    <xf numFmtId="0" fontId="16" fillId="0" borderId="19" xfId="0" applyFont="1" applyBorder="1" applyAlignment="1">
      <alignment horizontal="center"/>
    </xf>
    <xf numFmtId="0" fontId="16" fillId="0" borderId="10" xfId="0" applyFont="1" applyBorder="1" applyAlignment="1">
      <alignment horizontal="center"/>
    </xf>
    <xf numFmtId="37" fontId="18" fillId="2" borderId="16" xfId="5" applyNumberFormat="1" applyFont="1" applyFill="1" applyBorder="1" applyAlignment="1">
      <alignment horizontal="right"/>
    </xf>
    <xf numFmtId="37" fontId="16" fillId="2" borderId="10" xfId="5" applyNumberFormat="1" applyFont="1" applyFill="1" applyBorder="1" applyAlignment="1">
      <alignment horizontal="right"/>
    </xf>
    <xf numFmtId="37" fontId="16" fillId="2" borderId="16" xfId="5" applyNumberFormat="1" applyFont="1" applyFill="1" applyBorder="1" applyAlignment="1">
      <alignment horizontal="right"/>
    </xf>
    <xf numFmtId="37" fontId="16" fillId="2" borderId="10" xfId="0" applyNumberFormat="1" applyFont="1" applyFill="1" applyBorder="1" applyAlignment="1">
      <alignment horizontal="right"/>
    </xf>
    <xf numFmtId="37" fontId="18" fillId="2" borderId="0" xfId="5" applyNumberFormat="1" applyFont="1" applyFill="1" applyBorder="1" applyAlignment="1">
      <alignment horizontal="right"/>
    </xf>
    <xf numFmtId="37" fontId="18" fillId="0" borderId="8" xfId="5" applyNumberFormat="1" applyFont="1" applyFill="1" applyBorder="1" applyAlignment="1">
      <alignment horizontal="right"/>
    </xf>
    <xf numFmtId="37" fontId="16" fillId="0" borderId="8" xfId="5" applyNumberFormat="1" applyFont="1" applyFill="1" applyBorder="1" applyAlignment="1">
      <alignment horizontal="right"/>
    </xf>
    <xf numFmtId="186" fontId="18" fillId="0" borderId="0" xfId="5" applyNumberFormat="1" applyFont="1" applyFill="1" applyBorder="1"/>
    <xf numFmtId="0" fontId="26" fillId="15" borderId="0" xfId="0" applyFont="1" applyFill="1" applyAlignment="1">
      <alignment horizontal="center" wrapText="1"/>
    </xf>
    <xf numFmtId="0" fontId="26" fillId="15" borderId="18" xfId="0" applyFont="1" applyFill="1" applyBorder="1" applyAlignment="1">
      <alignment horizontal="center"/>
    </xf>
    <xf numFmtId="0" fontId="26" fillId="15" borderId="18" xfId="0" applyFont="1" applyFill="1" applyBorder="1" applyAlignment="1">
      <alignment horizontal="center" wrapText="1"/>
    </xf>
    <xf numFmtId="0" fontId="26" fillId="15" borderId="0" xfId="0" applyFont="1" applyFill="1" applyAlignment="1">
      <alignment horizontal="center"/>
    </xf>
    <xf numFmtId="0" fontId="26" fillId="16" borderId="18" xfId="0" applyFont="1" applyFill="1" applyBorder="1" applyAlignment="1">
      <alignment horizontal="center" wrapText="1"/>
    </xf>
    <xf numFmtId="0" fontId="26" fillId="16" borderId="0" xfId="0" applyFont="1" applyFill="1" applyAlignment="1">
      <alignment horizontal="center" wrapText="1"/>
    </xf>
    <xf numFmtId="37" fontId="16" fillId="15" borderId="0" xfId="5" applyNumberFormat="1" applyFont="1" applyFill="1" applyBorder="1" applyAlignment="1">
      <alignment horizontal="right"/>
    </xf>
    <xf numFmtId="37" fontId="16" fillId="15" borderId="18" xfId="5" applyNumberFormat="1" applyFont="1" applyFill="1" applyBorder="1" applyAlignment="1">
      <alignment horizontal="right"/>
    </xf>
    <xf numFmtId="37" fontId="18" fillId="15" borderId="18" xfId="1964" applyNumberFormat="1" applyFont="1" applyFill="1" applyBorder="1" applyAlignment="1">
      <alignment horizontal="right"/>
    </xf>
    <xf numFmtId="37" fontId="16" fillId="16" borderId="18" xfId="5" applyNumberFormat="1" applyFont="1" applyFill="1" applyBorder="1" applyAlignment="1">
      <alignment horizontal="right"/>
    </xf>
    <xf numFmtId="37" fontId="16" fillId="16" borderId="0" xfId="5" applyNumberFormat="1" applyFont="1" applyFill="1" applyBorder="1" applyAlignment="1">
      <alignment horizontal="right"/>
    </xf>
    <xf numFmtId="37" fontId="16" fillId="15" borderId="8" xfId="26" applyNumberFormat="1" applyFont="1" applyFill="1" applyBorder="1" applyAlignment="1">
      <alignment horizontal="right"/>
    </xf>
    <xf numFmtId="37" fontId="16" fillId="15" borderId="8" xfId="0" applyNumberFormat="1" applyFont="1" applyFill="1" applyBorder="1" applyAlignment="1">
      <alignment horizontal="right"/>
    </xf>
    <xf numFmtId="37" fontId="16" fillId="16" borderId="8" xfId="0" applyNumberFormat="1" applyFont="1" applyFill="1" applyBorder="1" applyAlignment="1">
      <alignment horizontal="right"/>
    </xf>
    <xf numFmtId="37" fontId="16" fillId="15" borderId="16" xfId="5" applyNumberFormat="1" applyFont="1" applyFill="1" applyBorder="1" applyAlignment="1">
      <alignment horizontal="right"/>
    </xf>
    <xf numFmtId="37" fontId="16" fillId="15" borderId="10" xfId="5" applyNumberFormat="1" applyFont="1" applyFill="1" applyBorder="1" applyAlignment="1">
      <alignment horizontal="right"/>
    </xf>
    <xf numFmtId="37" fontId="16" fillId="16" borderId="10" xfId="5" applyNumberFormat="1" applyFont="1" applyFill="1" applyBorder="1" applyAlignment="1">
      <alignment horizontal="right"/>
    </xf>
    <xf numFmtId="37" fontId="16" fillId="16" borderId="16" xfId="5" applyNumberFormat="1" applyFont="1" applyFill="1" applyBorder="1" applyAlignment="1">
      <alignment horizontal="right"/>
    </xf>
    <xf numFmtId="37" fontId="16" fillId="16" borderId="0" xfId="0" applyNumberFormat="1" applyFont="1" applyFill="1" applyAlignment="1">
      <alignment horizontal="right"/>
    </xf>
    <xf numFmtId="37" fontId="16" fillId="16" borderId="8" xfId="26" applyNumberFormat="1" applyFont="1" applyFill="1" applyBorder="1" applyAlignment="1">
      <alignment horizontal="right"/>
    </xf>
    <xf numFmtId="37" fontId="16" fillId="16" borderId="8" xfId="5" applyNumberFormat="1" applyFont="1" applyFill="1" applyBorder="1" applyAlignment="1">
      <alignment horizontal="right"/>
    </xf>
    <xf numFmtId="37" fontId="16" fillId="16" borderId="16"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8" xfId="0" applyNumberFormat="1" applyFill="1" applyBorder="1" applyAlignment="1">
      <alignment horizontal="right"/>
    </xf>
    <xf numFmtId="37" fontId="16"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15" fillId="0" borderId="0" xfId="0" applyFont="1" applyAlignment="1">
      <alignment horizontal="center" textRotation="90" wrapText="1"/>
    </xf>
    <xf numFmtId="0" fontId="26" fillId="0" borderId="18" xfId="0" applyFont="1" applyBorder="1" applyAlignment="1">
      <alignment horizontal="center" wrapText="1"/>
    </xf>
    <xf numFmtId="0" fontId="43" fillId="0" borderId="0" xfId="0" applyFont="1"/>
    <xf numFmtId="37" fontId="15" fillId="0" borderId="18" xfId="5" applyNumberFormat="1" applyFont="1" applyBorder="1" applyAlignment="1">
      <alignment horizontal="right"/>
    </xf>
    <xf numFmtId="0" fontId="44" fillId="0" borderId="0" xfId="0" applyFont="1"/>
    <xf numFmtId="37" fontId="16" fillId="16" borderId="10" xfId="0" applyNumberFormat="1" applyFont="1" applyFill="1" applyBorder="1" applyAlignment="1">
      <alignment horizontal="right"/>
    </xf>
    <xf numFmtId="37" fontId="15" fillId="0" borderId="10" xfId="5" applyNumberFormat="1" applyFont="1" applyBorder="1" applyAlignment="1">
      <alignment horizontal="right"/>
    </xf>
    <xf numFmtId="37" fontId="16" fillId="16" borderId="18" xfId="0" applyNumberFormat="1" applyFont="1" applyFill="1" applyBorder="1" applyAlignment="1">
      <alignment horizontal="right"/>
    </xf>
    <xf numFmtId="37" fontId="15" fillId="0" borderId="17" xfId="5" applyNumberFormat="1" applyFont="1" applyFill="1" applyBorder="1" applyAlignment="1">
      <alignment horizontal="right"/>
    </xf>
    <xf numFmtId="186" fontId="15" fillId="0" borderId="0" xfId="5" applyNumberFormat="1" applyFont="1" applyFill="1" applyBorder="1"/>
    <xf numFmtId="37" fontId="43" fillId="0" borderId="0" xfId="0" applyNumberFormat="1" applyFont="1"/>
    <xf numFmtId="186" fontId="18" fillId="0" borderId="8" xfId="5" applyNumberFormat="1" applyFont="1" applyFill="1" applyBorder="1"/>
    <xf numFmtId="186" fontId="16" fillId="0" borderId="8" xfId="5" applyNumberFormat="1" applyFont="1" applyFill="1" applyBorder="1"/>
    <xf numFmtId="186" fontId="16" fillId="0" borderId="8" xfId="0" applyNumberFormat="1" applyFont="1" applyBorder="1"/>
    <xf numFmtId="186" fontId="0" fillId="0" borderId="8" xfId="0" applyNumberFormat="1" applyBorder="1"/>
    <xf numFmtId="186" fontId="15" fillId="0" borderId="8" xfId="5" applyNumberFormat="1" applyFont="1" applyFill="1" applyBorder="1"/>
    <xf numFmtId="0" fontId="45" fillId="0" borderId="0" xfId="0" applyFont="1"/>
    <xf numFmtId="0" fontId="46" fillId="0" borderId="0" xfId="0" applyFont="1"/>
    <xf numFmtId="0" fontId="0" fillId="12" borderId="54" xfId="0" applyFill="1" applyBorder="1" applyAlignment="1">
      <alignment horizontal="left"/>
    </xf>
    <xf numFmtId="0" fontId="0" fillId="12" borderId="55" xfId="0" applyFill="1" applyBorder="1" applyAlignment="1">
      <alignment horizontal="left"/>
    </xf>
    <xf numFmtId="0" fontId="31" fillId="0" borderId="0" xfId="0" applyFont="1" applyAlignment="1">
      <alignment horizontal="left"/>
    </xf>
    <xf numFmtId="0" fontId="47" fillId="0" borderId="0" xfId="0" applyFont="1" applyAlignment="1">
      <alignment wrapText="1"/>
    </xf>
    <xf numFmtId="0" fontId="0" fillId="18" borderId="0" xfId="0" applyFill="1"/>
    <xf numFmtId="0" fontId="50" fillId="18" borderId="0" xfId="0" applyFont="1" applyFill="1"/>
    <xf numFmtId="0" fontId="51" fillId="18" borderId="0" xfId="0" applyFont="1" applyFill="1" applyAlignment="1">
      <alignment horizontal="center"/>
    </xf>
    <xf numFmtId="0" fontId="52" fillId="18" borderId="0" xfId="0" applyFont="1" applyFill="1" applyAlignment="1">
      <alignment horizontal="center"/>
    </xf>
    <xf numFmtId="0" fontId="53" fillId="0" borderId="0" xfId="0" applyFont="1" applyAlignment="1">
      <alignment horizontal="right" vertical="top" readingOrder="2"/>
    </xf>
    <xf numFmtId="0" fontId="26" fillId="0" borderId="0" xfId="0" applyFont="1" applyAlignment="1">
      <alignment vertical="center"/>
    </xf>
    <xf numFmtId="0" fontId="15" fillId="0" borderId="0" xfId="0" applyFont="1" applyAlignment="1">
      <alignment horizontal="left"/>
    </xf>
    <xf numFmtId="0" fontId="16" fillId="0" borderId="0" xfId="0" applyFont="1" applyAlignment="1">
      <alignment horizontal="left"/>
    </xf>
    <xf numFmtId="0" fontId="55" fillId="0" borderId="0" xfId="0" applyFont="1" applyAlignment="1">
      <alignment horizontal="right"/>
    </xf>
    <xf numFmtId="2" fontId="34" fillId="0" borderId="13" xfId="0" applyNumberFormat="1" applyFont="1" applyBorder="1"/>
    <xf numFmtId="2" fontId="21" fillId="0" borderId="0" xfId="0" applyNumberFormat="1" applyFont="1"/>
    <xf numFmtId="0" fontId="22" fillId="9" borderId="100" xfId="0" applyFont="1" applyFill="1" applyBorder="1" applyAlignment="1">
      <alignment horizontal="center" vertical="center" textRotation="90"/>
    </xf>
    <xf numFmtId="0" fontId="22" fillId="9" borderId="100" xfId="0" applyFont="1" applyFill="1" applyBorder="1" applyAlignment="1">
      <alignment horizontal="center" vertical="center" textRotation="90" wrapText="1"/>
    </xf>
    <xf numFmtId="0" fontId="22" fillId="2" borderId="100" xfId="0" applyFont="1" applyFill="1" applyBorder="1" applyAlignment="1">
      <alignment horizontal="center" vertical="center"/>
    </xf>
    <xf numFmtId="185" fontId="0" fillId="0" borderId="100" xfId="5" applyNumberFormat="1" applyFont="1" applyFill="1" applyBorder="1"/>
    <xf numFmtId="0" fontId="32" fillId="4" borderId="100" xfId="0" applyFont="1" applyFill="1" applyBorder="1" applyAlignment="1">
      <alignment horizontal="center" vertical="center" textRotation="90" wrapText="1"/>
    </xf>
    <xf numFmtId="180" fontId="30" fillId="0" borderId="100" xfId="0" applyNumberFormat="1" applyFont="1" applyBorder="1"/>
    <xf numFmtId="0" fontId="32" fillId="2" borderId="100" xfId="0" applyFont="1" applyFill="1" applyBorder="1" applyAlignment="1">
      <alignment horizontal="center" vertical="center" wrapText="1"/>
    </xf>
    <xf numFmtId="186" fontId="16" fillId="2" borderId="100" xfId="0" applyNumberFormat="1" applyFont="1" applyFill="1" applyBorder="1"/>
    <xf numFmtId="186" fontId="16" fillId="2" borderId="100" xfId="26" applyNumberFormat="1" applyFont="1" applyFill="1" applyBorder="1"/>
    <xf numFmtId="186" fontId="16" fillId="15" borderId="100" xfId="0" applyNumberFormat="1" applyFont="1" applyFill="1" applyBorder="1"/>
    <xf numFmtId="186" fontId="16" fillId="16" borderId="100" xfId="26" applyNumberFormat="1" applyFont="1" applyFill="1" applyBorder="1"/>
    <xf numFmtId="186" fontId="16" fillId="16" borderId="100" xfId="5" applyNumberFormat="1" applyFont="1" applyFill="1" applyBorder="1"/>
    <xf numFmtId="186" fontId="16" fillId="16" borderId="100" xfId="0" applyNumberFormat="1" applyFont="1" applyFill="1" applyBorder="1"/>
    <xf numFmtId="186" fontId="15" fillId="0" borderId="100" xfId="5" applyNumberFormat="1" applyFont="1" applyBorder="1"/>
    <xf numFmtId="186" fontId="16" fillId="17" borderId="100" xfId="0" applyNumberFormat="1" applyFont="1" applyFill="1" applyBorder="1"/>
    <xf numFmtId="0" fontId="16" fillId="0" borderId="100" xfId="0" applyFont="1" applyBorder="1" applyAlignment="1">
      <alignment horizontal="center" textRotation="90"/>
    </xf>
    <xf numFmtId="0" fontId="16" fillId="2" borderId="100" xfId="0" applyFont="1" applyFill="1" applyBorder="1" applyAlignment="1">
      <alignment horizontal="center" textRotation="90"/>
    </xf>
    <xf numFmtId="0" fontId="15" fillId="2" borderId="100" xfId="0" applyFont="1" applyFill="1" applyBorder="1" applyAlignment="1">
      <alignment horizontal="center" textRotation="90"/>
    </xf>
    <xf numFmtId="0" fontId="16" fillId="15" borderId="100" xfId="0" applyFont="1" applyFill="1" applyBorder="1" applyAlignment="1">
      <alignment horizontal="center" textRotation="90" wrapText="1"/>
    </xf>
    <xf numFmtId="0" fontId="16" fillId="15" borderId="100" xfId="0" applyFont="1" applyFill="1" applyBorder="1" applyAlignment="1">
      <alignment horizontal="center" textRotation="90"/>
    </xf>
    <xf numFmtId="0" fontId="15" fillId="15" borderId="100" xfId="0" applyFont="1" applyFill="1" applyBorder="1" applyAlignment="1">
      <alignment horizontal="center" textRotation="90"/>
    </xf>
    <xf numFmtId="0" fontId="16" fillId="16" borderId="100" xfId="0" applyFont="1" applyFill="1" applyBorder="1" applyAlignment="1">
      <alignment horizontal="center" textRotation="90" wrapText="1"/>
    </xf>
    <xf numFmtId="0" fontId="15" fillId="16" borderId="100" xfId="0" applyFont="1" applyFill="1" applyBorder="1" applyAlignment="1">
      <alignment horizontal="center" textRotation="90" wrapText="1"/>
    </xf>
    <xf numFmtId="37" fontId="16" fillId="2" borderId="100" xfId="0" applyNumberFormat="1" applyFont="1" applyFill="1" applyBorder="1" applyAlignment="1">
      <alignment horizontal="right"/>
    </xf>
    <xf numFmtId="37" fontId="16" fillId="2" borderId="100" xfId="26" applyNumberFormat="1" applyFont="1" applyFill="1" applyBorder="1" applyAlignment="1">
      <alignment horizontal="right"/>
    </xf>
    <xf numFmtId="37" fontId="16" fillId="15" borderId="100" xfId="0" applyNumberFormat="1" applyFont="1" applyFill="1" applyBorder="1" applyAlignment="1">
      <alignment horizontal="right"/>
    </xf>
    <xf numFmtId="37" fontId="16" fillId="15" borderId="100" xfId="5" applyNumberFormat="1" applyFont="1" applyFill="1" applyBorder="1" applyAlignment="1">
      <alignment horizontal="right"/>
    </xf>
    <xf numFmtId="37" fontId="16" fillId="16" borderId="100" xfId="26" applyNumberFormat="1" applyFont="1" applyFill="1" applyBorder="1" applyAlignment="1">
      <alignment horizontal="right"/>
    </xf>
    <xf numFmtId="37" fontId="16" fillId="16" borderId="100" xfId="5" applyNumberFormat="1" applyFont="1" applyFill="1" applyBorder="1" applyAlignment="1">
      <alignment horizontal="right"/>
    </xf>
    <xf numFmtId="37" fontId="16" fillId="16" borderId="100" xfId="0" applyNumberFormat="1" applyFont="1" applyFill="1" applyBorder="1" applyAlignment="1">
      <alignment horizontal="right"/>
    </xf>
    <xf numFmtId="37" fontId="15" fillId="0" borderId="100" xfId="5" applyNumberFormat="1" applyFont="1" applyBorder="1" applyAlignment="1">
      <alignment horizontal="right"/>
    </xf>
    <xf numFmtId="185" fontId="0" fillId="10" borderId="102" xfId="5" applyNumberFormat="1" applyFont="1" applyFill="1" applyBorder="1"/>
    <xf numFmtId="179" fontId="22" fillId="0" borderId="103" xfId="5" applyNumberFormat="1" applyFont="1" applyFill="1" applyBorder="1"/>
    <xf numFmtId="186" fontId="0" fillId="0" borderId="0" xfId="5" applyNumberFormat="1" applyFont="1"/>
    <xf numFmtId="186" fontId="15" fillId="0" borderId="104" xfId="0" applyNumberFormat="1" applyFont="1" applyBorder="1"/>
    <xf numFmtId="0" fontId="16" fillId="0" borderId="104" xfId="0" applyFont="1" applyBorder="1" applyAlignment="1">
      <alignment horizontal="center"/>
    </xf>
    <xf numFmtId="185" fontId="0" fillId="0" borderId="104" xfId="5" applyNumberFormat="1" applyFont="1" applyFill="1" applyBorder="1"/>
    <xf numFmtId="185" fontId="30" fillId="0" borderId="104" xfId="5" applyNumberFormat="1" applyFont="1" applyFill="1" applyBorder="1"/>
    <xf numFmtId="0" fontId="36" fillId="0" borderId="104" xfId="0" applyFont="1" applyBorder="1"/>
    <xf numFmtId="0" fontId="33" fillId="0" borderId="104" xfId="0" applyFont="1" applyBorder="1"/>
    <xf numFmtId="0" fontId="11" fillId="0" borderId="0" xfId="0" applyFont="1"/>
    <xf numFmtId="0" fontId="11" fillId="0" borderId="7" xfId="0" applyFont="1" applyBorder="1"/>
    <xf numFmtId="185" fontId="0" fillId="0" borderId="0" xfId="5" applyNumberFormat="1" applyFont="1"/>
    <xf numFmtId="0" fontId="10" fillId="0" borderId="0" xfId="0" applyFont="1"/>
    <xf numFmtId="0" fontId="15" fillId="0" borderId="111" xfId="0" applyFont="1" applyBorder="1" applyAlignment="1">
      <alignment horizontal="center" textRotation="90"/>
    </xf>
    <xf numFmtId="0" fontId="15" fillId="2" borderId="111" xfId="0" applyFont="1" applyFill="1" applyBorder="1" applyAlignment="1">
      <alignment horizontal="center" textRotation="90"/>
    </xf>
    <xf numFmtId="0" fontId="15" fillId="15" borderId="111" xfId="0" applyFont="1" applyFill="1" applyBorder="1" applyAlignment="1">
      <alignment horizontal="center" textRotation="90" wrapText="1"/>
    </xf>
    <xf numFmtId="0" fontId="15" fillId="15" borderId="111" xfId="0" applyFont="1" applyFill="1" applyBorder="1" applyAlignment="1">
      <alignment horizontal="center" textRotation="90"/>
    </xf>
    <xf numFmtId="0" fontId="15" fillId="16" borderId="111" xfId="0" applyFont="1" applyFill="1" applyBorder="1" applyAlignment="1">
      <alignment horizontal="center" textRotation="90" wrapText="1"/>
    </xf>
    <xf numFmtId="0" fontId="15" fillId="0" borderId="111" xfId="0" applyFont="1" applyBorder="1" applyAlignment="1">
      <alignment horizontal="center" textRotation="90" wrapText="1"/>
    </xf>
    <xf numFmtId="0" fontId="15" fillId="17" borderId="111" xfId="0" applyFont="1" applyFill="1" applyBorder="1" applyAlignment="1">
      <alignment horizontal="center" textRotation="90" wrapText="1"/>
    </xf>
    <xf numFmtId="0" fontId="15" fillId="14" borderId="111" xfId="0" applyFont="1" applyFill="1" applyBorder="1" applyAlignment="1">
      <alignment horizontal="center" textRotation="90" wrapText="1"/>
    </xf>
    <xf numFmtId="0" fontId="26" fillId="2" borderId="112" xfId="0" applyFont="1" applyFill="1" applyBorder="1" applyAlignment="1">
      <alignment horizontal="center"/>
    </xf>
    <xf numFmtId="0" fontId="26" fillId="2" borderId="111" xfId="0" applyFont="1" applyFill="1" applyBorder="1" applyAlignment="1">
      <alignment horizontal="center"/>
    </xf>
    <xf numFmtId="0" fontId="26" fillId="15" borderId="111" xfId="0" applyFont="1" applyFill="1" applyBorder="1" applyAlignment="1">
      <alignment horizontal="center" wrapText="1"/>
    </xf>
    <xf numFmtId="0" fontId="26" fillId="15" borderId="111" xfId="0" applyFont="1" applyFill="1" applyBorder="1" applyAlignment="1">
      <alignment horizontal="center"/>
    </xf>
    <xf numFmtId="0" fontId="26" fillId="15" borderId="112" xfId="0" applyFont="1" applyFill="1" applyBorder="1" applyAlignment="1">
      <alignment horizontal="center" wrapText="1"/>
    </xf>
    <xf numFmtId="0" fontId="26" fillId="15" borderId="112" xfId="0" applyFont="1" applyFill="1" applyBorder="1" applyAlignment="1">
      <alignment horizontal="center"/>
    </xf>
    <xf numFmtId="0" fontId="26" fillId="16" borderId="111" xfId="0" applyFont="1" applyFill="1" applyBorder="1" applyAlignment="1">
      <alignment horizontal="center" wrapText="1"/>
    </xf>
    <xf numFmtId="0" fontId="26" fillId="16" borderId="112" xfId="0" applyFont="1" applyFill="1" applyBorder="1" applyAlignment="1">
      <alignment horizontal="center" wrapText="1"/>
    </xf>
    <xf numFmtId="0" fontId="26" fillId="0" borderId="111" xfId="0" applyFont="1" applyBorder="1" applyAlignment="1">
      <alignment horizontal="center" wrapText="1"/>
    </xf>
    <xf numFmtId="0" fontId="16" fillId="0" borderId="112" xfId="0" applyFont="1" applyBorder="1"/>
    <xf numFmtId="0" fontId="16" fillId="0" borderId="111" xfId="0" applyFont="1" applyBorder="1" applyAlignment="1">
      <alignment textRotation="90"/>
    </xf>
    <xf numFmtId="0" fontId="16" fillId="0" borderId="111" xfId="0" applyFont="1" applyBorder="1" applyAlignment="1">
      <alignment horizontal="center" textRotation="90"/>
    </xf>
    <xf numFmtId="0" fontId="16" fillId="0" borderId="111" xfId="0" applyFont="1" applyBorder="1" applyAlignment="1">
      <alignment horizontal="center" textRotation="90" wrapText="1"/>
    </xf>
    <xf numFmtId="0" fontId="18" fillId="0" borderId="111" xfId="1964" applyFont="1" applyBorder="1" applyAlignment="1">
      <alignment horizontal="center" textRotation="90" wrapText="1"/>
    </xf>
    <xf numFmtId="0" fontId="10" fillId="0" borderId="100" xfId="0" applyFont="1" applyBorder="1" applyAlignment="1">
      <alignment textRotation="90"/>
    </xf>
    <xf numFmtId="0" fontId="10" fillId="0" borderId="111" xfId="0" applyFont="1" applyBorder="1" applyAlignment="1">
      <alignment textRotation="90"/>
    </xf>
    <xf numFmtId="0" fontId="27" fillId="0" borderId="111" xfId="1964" applyFont="1" applyBorder="1" applyAlignment="1">
      <alignment horizontal="center" textRotation="90" wrapText="1"/>
    </xf>
    <xf numFmtId="0" fontId="10" fillId="0" borderId="0" xfId="0" applyFont="1" applyAlignment="1">
      <alignment textRotation="90"/>
    </xf>
    <xf numFmtId="0" fontId="10" fillId="0" borderId="0" xfId="0" applyFont="1" applyAlignment="1">
      <alignment textRotation="90" wrapText="1"/>
    </xf>
    <xf numFmtId="0" fontId="10" fillId="0" borderId="0" xfId="0" applyFont="1" applyAlignment="1">
      <alignment vertical="center"/>
    </xf>
    <xf numFmtId="0" fontId="34" fillId="0" borderId="112" xfId="0" applyFont="1" applyBorder="1" applyAlignment="1">
      <alignment vertical="center"/>
    </xf>
    <xf numFmtId="0" fontId="10" fillId="0" borderId="112" xfId="0" applyFont="1" applyBorder="1"/>
    <xf numFmtId="0" fontId="22" fillId="0" borderId="112" xfId="0" applyFont="1" applyBorder="1"/>
    <xf numFmtId="0" fontId="10" fillId="0" borderId="7" xfId="0" applyFont="1" applyBorder="1"/>
    <xf numFmtId="0" fontId="10" fillId="0" borderId="9" xfId="0" applyFont="1" applyBorder="1" applyAlignment="1">
      <alignment horizontal="center"/>
    </xf>
    <xf numFmtId="185" fontId="10" fillId="0" borderId="9" xfId="5" applyNumberFormat="1" applyFont="1" applyFill="1" applyBorder="1"/>
    <xf numFmtId="185" fontId="10" fillId="0" borderId="18" xfId="5" applyNumberFormat="1" applyFont="1" applyFill="1" applyBorder="1"/>
    <xf numFmtId="185" fontId="10" fillId="0" borderId="7" xfId="5" applyNumberFormat="1" applyFont="1" applyFill="1" applyBorder="1"/>
    <xf numFmtId="2" fontId="10" fillId="0" borderId="13" xfId="0" applyNumberFormat="1" applyFont="1" applyBorder="1"/>
    <xf numFmtId="2" fontId="10" fillId="0" borderId="0" xfId="0" applyNumberFormat="1" applyFont="1"/>
    <xf numFmtId="166" fontId="10" fillId="0" borderId="0" xfId="26" applyNumberFormat="1" applyFont="1" applyFill="1" applyBorder="1"/>
    <xf numFmtId="185" fontId="10" fillId="6" borderId="18" xfId="5" applyNumberFormat="1" applyFont="1" applyFill="1" applyBorder="1"/>
    <xf numFmtId="185" fontId="10" fillId="10" borderId="9" xfId="5" applyNumberFormat="1" applyFont="1" applyFill="1" applyBorder="1"/>
    <xf numFmtId="185" fontId="10" fillId="4" borderId="9" xfId="5" applyNumberFormat="1" applyFont="1" applyFill="1" applyBorder="1"/>
    <xf numFmtId="187" fontId="10" fillId="6" borderId="18" xfId="5" applyNumberFormat="1" applyFont="1" applyFill="1" applyBorder="1" applyAlignment="1">
      <alignment horizontal="center"/>
    </xf>
    <xf numFmtId="187" fontId="10" fillId="10" borderId="9" xfId="5" applyNumberFormat="1" applyFont="1" applyFill="1" applyBorder="1" applyAlignment="1">
      <alignment horizontal="center"/>
    </xf>
    <xf numFmtId="187" fontId="10" fillId="4" borderId="9" xfId="5" applyNumberFormat="1" applyFont="1" applyFill="1" applyBorder="1" applyAlignment="1">
      <alignment horizontal="center"/>
    </xf>
    <xf numFmtId="187" fontId="10" fillId="6" borderId="9" xfId="5" applyNumberFormat="1" applyFont="1" applyFill="1" applyBorder="1" applyAlignment="1">
      <alignment horizontal="center"/>
    </xf>
    <xf numFmtId="187" fontId="10" fillId="6" borderId="18" xfId="5" applyNumberFormat="1" applyFont="1" applyFill="1" applyBorder="1"/>
    <xf numFmtId="187" fontId="10" fillId="10" borderId="9" xfId="5" applyNumberFormat="1" applyFont="1" applyFill="1" applyBorder="1"/>
    <xf numFmtId="187" fontId="10" fillId="4" borderId="9" xfId="5" applyNumberFormat="1" applyFont="1" applyFill="1" applyBorder="1"/>
    <xf numFmtId="187" fontId="10" fillId="6" borderId="9" xfId="5" applyNumberFormat="1" applyFont="1" applyFill="1" applyBorder="1"/>
    <xf numFmtId="187" fontId="10" fillId="10" borderId="18" xfId="5" applyNumberFormat="1" applyFont="1" applyFill="1" applyBorder="1"/>
    <xf numFmtId="187" fontId="10" fillId="4" borderId="18" xfId="5" applyNumberFormat="1" applyFont="1" applyFill="1" applyBorder="1"/>
    <xf numFmtId="185" fontId="10" fillId="10" borderId="18" xfId="5" applyNumberFormat="1" applyFont="1" applyFill="1" applyBorder="1"/>
    <xf numFmtId="185" fontId="10" fillId="4" borderId="18" xfId="5" applyNumberFormat="1" applyFont="1" applyFill="1" applyBorder="1"/>
    <xf numFmtId="185" fontId="10" fillId="6" borderId="9" xfId="5" applyNumberFormat="1" applyFont="1" applyFill="1" applyBorder="1"/>
    <xf numFmtId="185" fontId="10" fillId="6" borderId="7" xfId="5" applyNumberFormat="1" applyFont="1" applyFill="1" applyBorder="1"/>
    <xf numFmtId="185" fontId="10" fillId="10" borderId="7" xfId="5" applyNumberFormat="1" applyFont="1" applyFill="1" applyBorder="1"/>
    <xf numFmtId="185" fontId="10" fillId="4" borderId="7" xfId="5" applyNumberFormat="1" applyFont="1" applyFill="1" applyBorder="1"/>
    <xf numFmtId="187" fontId="10" fillId="6" borderId="7" xfId="5" applyNumberFormat="1" applyFont="1" applyFill="1" applyBorder="1"/>
    <xf numFmtId="187" fontId="10" fillId="10" borderId="7" xfId="5" applyNumberFormat="1" applyFont="1" applyFill="1" applyBorder="1"/>
    <xf numFmtId="187" fontId="10" fillId="4" borderId="7" xfId="5" applyNumberFormat="1" applyFont="1" applyFill="1" applyBorder="1"/>
    <xf numFmtId="0" fontId="10" fillId="0" borderId="13" xfId="0" applyFont="1" applyBorder="1"/>
    <xf numFmtId="280" fontId="10" fillId="0" borderId="0" xfId="0" applyNumberFormat="1" applyFont="1"/>
    <xf numFmtId="0" fontId="10" fillId="0" borderId="112" xfId="0" applyFont="1" applyBorder="1" applyAlignment="1">
      <alignment vertical="center"/>
    </xf>
    <xf numFmtId="0" fontId="22" fillId="0" borderId="112" xfId="0" applyFont="1" applyBorder="1" applyAlignment="1">
      <alignment vertical="center"/>
    </xf>
    <xf numFmtId="0" fontId="22" fillId="2" borderId="111" xfId="0" applyFont="1" applyFill="1" applyBorder="1" applyAlignment="1">
      <alignment horizontal="center" vertical="center" wrapText="1"/>
    </xf>
    <xf numFmtId="0" fontId="10" fillId="0" borderId="0" xfId="0" applyFont="1" applyAlignment="1">
      <alignment horizontal="center"/>
    </xf>
    <xf numFmtId="185" fontId="10" fillId="0" borderId="112" xfId="5" applyNumberFormat="1" applyFont="1" applyFill="1" applyBorder="1"/>
    <xf numFmtId="185" fontId="10" fillId="0" borderId="13" xfId="5" applyNumberFormat="1" applyFont="1" applyFill="1" applyBorder="1"/>
    <xf numFmtId="0" fontId="0" fillId="0" borderId="111" xfId="0" applyBorder="1" applyAlignment="1">
      <alignment horizontal="center"/>
    </xf>
    <xf numFmtId="0" fontId="0" fillId="0" borderId="111" xfId="0" applyBorder="1"/>
    <xf numFmtId="43" fontId="0" fillId="0" borderId="111" xfId="5" applyFont="1" applyBorder="1"/>
    <xf numFmtId="166" fontId="0" fillId="0" borderId="111" xfId="26" applyNumberFormat="1" applyFont="1" applyBorder="1"/>
    <xf numFmtId="0" fontId="10" fillId="0" borderId="104" xfId="0" applyFont="1" applyBorder="1"/>
    <xf numFmtId="0" fontId="10" fillId="0" borderId="8" xfId="0" applyFont="1" applyBorder="1" applyAlignment="1">
      <alignment horizontal="center"/>
    </xf>
    <xf numFmtId="0" fontId="22" fillId="2" borderId="111" xfId="0" applyFont="1" applyFill="1" applyBorder="1" applyAlignment="1">
      <alignment horizontal="center" vertical="center"/>
    </xf>
    <xf numFmtId="0" fontId="10" fillId="0" borderId="18" xfId="0" applyFont="1" applyBorder="1" applyAlignment="1">
      <alignment horizontal="center"/>
    </xf>
    <xf numFmtId="179" fontId="10" fillId="0" borderId="0" xfId="5" applyNumberFormat="1" applyFont="1" applyFill="1" applyBorder="1"/>
    <xf numFmtId="0" fontId="22" fillId="9" borderId="111" xfId="0" applyFont="1" applyFill="1" applyBorder="1" applyAlignment="1">
      <alignment horizontal="center" vertical="center" textRotation="90" wrapText="1"/>
    </xf>
    <xf numFmtId="0" fontId="15" fillId="0" borderId="112" xfId="0" applyFont="1" applyBorder="1"/>
    <xf numFmtId="0" fontId="16" fillId="0" borderId="111" xfId="0" applyFont="1" applyBorder="1"/>
    <xf numFmtId="0" fontId="32" fillId="4" borderId="111" xfId="0" applyFont="1" applyFill="1" applyBorder="1" applyAlignment="1">
      <alignment horizontal="center" vertical="center" textRotation="90" wrapText="1"/>
    </xf>
    <xf numFmtId="0" fontId="16" fillId="0" borderId="112" xfId="0" applyFont="1" applyBorder="1" applyAlignment="1">
      <alignment vertical="center"/>
    </xf>
    <xf numFmtId="0" fontId="15" fillId="0" borderId="112" xfId="0" applyFont="1" applyBorder="1" applyAlignment="1">
      <alignment vertical="center"/>
    </xf>
    <xf numFmtId="0" fontId="10" fillId="0" borderId="17" xfId="0" applyFont="1" applyBorder="1"/>
    <xf numFmtId="278" fontId="10" fillId="0" borderId="0" xfId="0" applyNumberFormat="1" applyFont="1"/>
    <xf numFmtId="279" fontId="10" fillId="0" borderId="0" xfId="0" applyNumberFormat="1" applyFont="1"/>
    <xf numFmtId="0" fontId="11" fillId="0" borderId="7" xfId="0" applyFont="1" applyBorder="1" applyAlignment="1">
      <alignment horizontal="left"/>
    </xf>
    <xf numFmtId="0" fontId="9" fillId="0" borderId="0" xfId="52001"/>
    <xf numFmtId="0" fontId="9" fillId="0" borderId="0" xfId="52001" applyAlignment="1">
      <alignment wrapText="1"/>
    </xf>
    <xf numFmtId="0" fontId="32" fillId="0" borderId="111" xfId="0" applyFont="1" applyBorder="1" applyAlignment="1">
      <alignment horizontal="center" vertical="center" textRotation="90"/>
    </xf>
    <xf numFmtId="0" fontId="11" fillId="0" borderId="18" xfId="0" applyFont="1" applyBorder="1"/>
    <xf numFmtId="0" fontId="11" fillId="0" borderId="10" xfId="0" applyFont="1" applyBorder="1"/>
    <xf numFmtId="0" fontId="11" fillId="0" borderId="114" xfId="0" applyFont="1" applyBorder="1"/>
    <xf numFmtId="0" fontId="8" fillId="0" borderId="7" xfId="0" applyFont="1" applyBorder="1"/>
    <xf numFmtId="0" fontId="8" fillId="0" borderId="0" xfId="0" applyFont="1"/>
    <xf numFmtId="185" fontId="34" fillId="0" borderId="18" xfId="5" applyNumberFormat="1" applyFont="1" applyBorder="1"/>
    <xf numFmtId="0" fontId="22" fillId="0" borderId="115" xfId="0" applyFont="1" applyBorder="1" applyAlignment="1">
      <alignment vertical="center"/>
    </xf>
    <xf numFmtId="0" fontId="8" fillId="0" borderId="112" xfId="0" applyFont="1" applyBorder="1"/>
    <xf numFmtId="0" fontId="22" fillId="0" borderId="116" xfId="0" applyFont="1" applyBorder="1"/>
    <xf numFmtId="0" fontId="8" fillId="0" borderId="9" xfId="0" applyFont="1" applyBorder="1" applyAlignment="1">
      <alignment horizontal="center"/>
    </xf>
    <xf numFmtId="185" fontId="8" fillId="6" borderId="18" xfId="5" applyNumberFormat="1" applyFont="1" applyFill="1" applyBorder="1"/>
    <xf numFmtId="185" fontId="8" fillId="10" borderId="9" xfId="5" applyNumberFormat="1" applyFont="1" applyFill="1" applyBorder="1"/>
    <xf numFmtId="185" fontId="8" fillId="4" borderId="9" xfId="5" applyNumberFormat="1" applyFont="1" applyFill="1" applyBorder="1"/>
    <xf numFmtId="187" fontId="8" fillId="6" borderId="18" xfId="5" applyNumberFormat="1" applyFont="1" applyFill="1" applyBorder="1" applyAlignment="1">
      <alignment horizontal="center"/>
    </xf>
    <xf numFmtId="187" fontId="8" fillId="10" borderId="9" xfId="5" applyNumberFormat="1" applyFont="1" applyFill="1" applyBorder="1" applyAlignment="1">
      <alignment horizontal="center"/>
    </xf>
    <xf numFmtId="187" fontId="8" fillId="4" borderId="9" xfId="5" applyNumberFormat="1" applyFont="1" applyFill="1" applyBorder="1" applyAlignment="1">
      <alignment horizontal="center"/>
    </xf>
    <xf numFmtId="187" fontId="8" fillId="6" borderId="9" xfId="5" applyNumberFormat="1" applyFont="1" applyFill="1" applyBorder="1" applyAlignment="1">
      <alignment horizontal="center"/>
    </xf>
    <xf numFmtId="187" fontId="8" fillId="6" borderId="18" xfId="5" applyNumberFormat="1" applyFont="1" applyFill="1" applyBorder="1"/>
    <xf numFmtId="187" fontId="8" fillId="10" borderId="9" xfId="5" applyNumberFormat="1" applyFont="1" applyFill="1" applyBorder="1"/>
    <xf numFmtId="187" fontId="8" fillId="4" borderId="9" xfId="5" applyNumberFormat="1" applyFont="1" applyFill="1" applyBorder="1"/>
    <xf numFmtId="187" fontId="8" fillId="6" borderId="9" xfId="5" applyNumberFormat="1" applyFont="1" applyFill="1" applyBorder="1"/>
    <xf numFmtId="0" fontId="8" fillId="0" borderId="9" xfId="0" applyFont="1" applyBorder="1"/>
    <xf numFmtId="187" fontId="8" fillId="10" borderId="18" xfId="5" applyNumberFormat="1" applyFont="1" applyFill="1" applyBorder="1"/>
    <xf numFmtId="187" fontId="8" fillId="4" borderId="18" xfId="5" applyNumberFormat="1" applyFont="1" applyFill="1" applyBorder="1"/>
    <xf numFmtId="185" fontId="8" fillId="10" borderId="18" xfId="5" applyNumberFormat="1" applyFont="1" applyFill="1" applyBorder="1"/>
    <xf numFmtId="185" fontId="8" fillId="4" borderId="18" xfId="5" applyNumberFormat="1" applyFont="1" applyFill="1" applyBorder="1"/>
    <xf numFmtId="185" fontId="8" fillId="6" borderId="9" xfId="5" applyNumberFormat="1" applyFont="1" applyFill="1" applyBorder="1"/>
    <xf numFmtId="185" fontId="8" fillId="6" borderId="7" xfId="5" applyNumberFormat="1" applyFont="1" applyFill="1" applyBorder="1"/>
    <xf numFmtId="185" fontId="8" fillId="10" borderId="7" xfId="5" applyNumberFormat="1" applyFont="1" applyFill="1" applyBorder="1"/>
    <xf numFmtId="185" fontId="8" fillId="4" borderId="7" xfId="5" applyNumberFormat="1" applyFont="1" applyFill="1" applyBorder="1"/>
    <xf numFmtId="187" fontId="8" fillId="6" borderId="7" xfId="5" applyNumberFormat="1" applyFont="1" applyFill="1" applyBorder="1"/>
    <xf numFmtId="187" fontId="8" fillId="10" borderId="7" xfId="5" applyNumberFormat="1" applyFont="1" applyFill="1" applyBorder="1"/>
    <xf numFmtId="187" fontId="8" fillId="4" borderId="7" xfId="5" applyNumberFormat="1" applyFont="1" applyFill="1" applyBorder="1"/>
    <xf numFmtId="0" fontId="35" fillId="0" borderId="115" xfId="0" applyFont="1" applyBorder="1"/>
    <xf numFmtId="0" fontId="8" fillId="0" borderId="116" xfId="0" applyFont="1" applyBorder="1"/>
    <xf numFmtId="179" fontId="22" fillId="0" borderId="7" xfId="5" applyNumberFormat="1" applyFont="1" applyFill="1" applyBorder="1"/>
    <xf numFmtId="0" fontId="11" fillId="0" borderId="0" xfId="0" applyFont="1" applyAlignment="1">
      <alignment horizontal="left"/>
    </xf>
    <xf numFmtId="0" fontId="8" fillId="0" borderId="0" xfId="52001" applyFont="1" applyAlignment="1">
      <alignment wrapText="1"/>
    </xf>
    <xf numFmtId="185" fontId="10" fillId="0" borderId="0" xfId="5" applyNumberFormat="1" applyFont="1" applyFill="1" applyBorder="1"/>
    <xf numFmtId="0" fontId="0" fillId="0" borderId="116" xfId="0" applyBorder="1"/>
    <xf numFmtId="0" fontId="22" fillId="0" borderId="0" xfId="0" applyFont="1" applyAlignment="1">
      <alignment vertical="center" wrapText="1"/>
    </xf>
    <xf numFmtId="0" fontId="7" fillId="0" borderId="0" xfId="52001" applyFont="1" applyAlignment="1">
      <alignment wrapText="1"/>
    </xf>
    <xf numFmtId="0" fontId="22" fillId="0" borderId="0" xfId="0" applyFont="1" applyAlignment="1">
      <alignment horizontal="center" vertical="center" textRotation="90"/>
    </xf>
    <xf numFmtId="185" fontId="22" fillId="0" borderId="0" xfId="0" applyNumberFormat="1" applyFont="1"/>
    <xf numFmtId="185" fontId="10" fillId="6" borderId="0" xfId="5" applyNumberFormat="1" applyFont="1" applyFill="1" applyBorder="1"/>
    <xf numFmtId="185" fontId="10" fillId="10" borderId="0" xfId="5" applyNumberFormat="1" applyFont="1" applyFill="1" applyBorder="1"/>
    <xf numFmtId="185" fontId="10" fillId="4" borderId="0" xfId="5" applyNumberFormat="1" applyFont="1" applyFill="1" applyBorder="1"/>
    <xf numFmtId="187" fontId="10" fillId="6" borderId="0" xfId="5" applyNumberFormat="1" applyFont="1" applyFill="1" applyBorder="1"/>
    <xf numFmtId="187" fontId="10" fillId="10" borderId="0" xfId="5" applyNumberFormat="1" applyFont="1" applyFill="1" applyBorder="1"/>
    <xf numFmtId="187" fontId="10" fillId="4" borderId="0" xfId="5" applyNumberFormat="1" applyFont="1" applyFill="1" applyBorder="1"/>
    <xf numFmtId="187" fontId="22" fillId="0" borderId="0" xfId="5" applyNumberFormat="1" applyFont="1" applyFill="1" applyBorder="1"/>
    <xf numFmtId="0" fontId="6" fillId="0" borderId="7" xfId="0" applyFont="1" applyBorder="1"/>
    <xf numFmtId="0" fontId="7" fillId="0" borderId="0" xfId="0" applyFont="1"/>
    <xf numFmtId="0" fontId="6" fillId="0" borderId="0" xfId="0" applyFont="1"/>
    <xf numFmtId="187" fontId="6" fillId="0" borderId="0" xfId="0" applyNumberFormat="1" applyFont="1"/>
    <xf numFmtId="0" fontId="22" fillId="6" borderId="21" xfId="0" applyFont="1" applyFill="1" applyBorder="1" applyAlignment="1">
      <alignment horizontal="center" vertical="center" textRotation="90"/>
    </xf>
    <xf numFmtId="0" fontId="22" fillId="10" borderId="22" xfId="0" applyFont="1" applyFill="1" applyBorder="1" applyAlignment="1">
      <alignment horizontal="center" vertical="center" textRotation="90"/>
    </xf>
    <xf numFmtId="0" fontId="22" fillId="4" borderId="22" xfId="0" applyFont="1" applyFill="1" applyBorder="1" applyAlignment="1">
      <alignment horizontal="center" vertical="center" textRotation="90"/>
    </xf>
    <xf numFmtId="0" fontId="22" fillId="6" borderId="25" xfId="0" applyFont="1" applyFill="1" applyBorder="1" applyAlignment="1">
      <alignment horizontal="center" vertical="center" textRotation="90"/>
    </xf>
    <xf numFmtId="0" fontId="22" fillId="10" borderId="25" xfId="0" applyFont="1" applyFill="1" applyBorder="1" applyAlignment="1">
      <alignment horizontal="center" vertical="center" textRotation="90"/>
    </xf>
    <xf numFmtId="0" fontId="22" fillId="4" borderId="25" xfId="0" applyFont="1" applyFill="1" applyBorder="1" applyAlignment="1">
      <alignment horizontal="center" vertical="center" textRotation="90"/>
    </xf>
    <xf numFmtId="0" fontId="32" fillId="11" borderId="122" xfId="0" applyFont="1" applyFill="1" applyBorder="1" applyAlignment="1">
      <alignment horizontal="center" vertical="center" textRotation="90" wrapText="1"/>
    </xf>
    <xf numFmtId="43" fontId="7" fillId="0" borderId="0" xfId="0" applyNumberFormat="1" applyFont="1"/>
    <xf numFmtId="166" fontId="7" fillId="0" borderId="0" xfId="26" applyNumberFormat="1" applyFont="1" applyFill="1"/>
    <xf numFmtId="185" fontId="7" fillId="0" borderId="0" xfId="0" applyNumberFormat="1" applyFont="1"/>
    <xf numFmtId="170" fontId="7" fillId="0" borderId="0" xfId="0" applyNumberFormat="1" applyFont="1"/>
    <xf numFmtId="0" fontId="5" fillId="0" borderId="0" xfId="52001" applyFont="1" applyAlignment="1">
      <alignment wrapText="1"/>
    </xf>
    <xf numFmtId="0" fontId="11" fillId="0" borderId="18" xfId="0" applyFont="1" applyBorder="1" applyAlignment="1">
      <alignment horizontal="left"/>
    </xf>
    <xf numFmtId="0" fontId="6" fillId="0" borderId="18" xfId="0" applyFont="1" applyBorder="1"/>
    <xf numFmtId="0" fontId="6" fillId="0" borderId="9" xfId="0" applyFont="1" applyBorder="1"/>
    <xf numFmtId="0" fontId="36" fillId="0" borderId="123" xfId="0" applyFont="1" applyBorder="1"/>
    <xf numFmtId="0" fontId="0" fillId="0" borderId="124" xfId="0" applyBorder="1"/>
    <xf numFmtId="0" fontId="4" fillId="0" borderId="0" xfId="52001" applyFont="1" applyAlignment="1">
      <alignment wrapText="1"/>
    </xf>
    <xf numFmtId="0" fontId="6" fillId="0" borderId="7" xfId="0" applyFont="1" applyBorder="1" applyAlignment="1">
      <alignment horizontal="left"/>
    </xf>
    <xf numFmtId="281" fontId="7" fillId="0" borderId="0" xfId="0" applyNumberFormat="1" applyFont="1"/>
    <xf numFmtId="185" fontId="0" fillId="6" borderId="125" xfId="5" applyNumberFormat="1" applyFont="1" applyFill="1" applyBorder="1"/>
    <xf numFmtId="185" fontId="0" fillId="6" borderId="7" xfId="5" applyNumberFormat="1" applyFont="1" applyFill="1" applyBorder="1"/>
    <xf numFmtId="185" fontId="0" fillId="10" borderId="7" xfId="5" applyNumberFormat="1" applyFont="1" applyFill="1" applyBorder="1"/>
    <xf numFmtId="185" fontId="32" fillId="3" borderId="9" xfId="0" applyNumberFormat="1" applyFont="1" applyFill="1" applyBorder="1"/>
    <xf numFmtId="185" fontId="0" fillId="6" borderId="8" xfId="5" applyNumberFormat="1" applyFont="1" applyFill="1" applyBorder="1"/>
    <xf numFmtId="185" fontId="0" fillId="10" borderId="100" xfId="5" applyNumberFormat="1" applyFont="1" applyFill="1" applyBorder="1"/>
    <xf numFmtId="185" fontId="0" fillId="4" borderId="100" xfId="0" applyNumberFormat="1" applyFill="1" applyBorder="1"/>
    <xf numFmtId="0" fontId="0" fillId="0" borderId="12" xfId="0" applyBorder="1"/>
    <xf numFmtId="185" fontId="32" fillId="11" borderId="12" xfId="0" applyNumberFormat="1" applyFont="1" applyFill="1" applyBorder="1"/>
    <xf numFmtId="185" fontId="32" fillId="0" borderId="12" xfId="0" applyNumberFormat="1" applyFont="1" applyBorder="1"/>
    <xf numFmtId="187" fontId="0" fillId="0" borderId="12" xfId="5" applyNumberFormat="1" applyFont="1" applyFill="1" applyBorder="1"/>
    <xf numFmtId="0" fontId="20" fillId="0" borderId="123" xfId="0" applyFont="1" applyBorder="1"/>
    <xf numFmtId="185" fontId="34" fillId="0" borderId="12" xfId="5" applyNumberFormat="1" applyFont="1" applyFill="1" applyBorder="1"/>
    <xf numFmtId="0" fontId="34" fillId="0" borderId="12" xfId="0" applyFont="1" applyBorder="1"/>
    <xf numFmtId="185" fontId="17" fillId="0" borderId="12" xfId="0" applyNumberFormat="1" applyFont="1" applyBorder="1"/>
    <xf numFmtId="0" fontId="16" fillId="0" borderId="124" xfId="0" applyFont="1" applyBorder="1"/>
    <xf numFmtId="0" fontId="16" fillId="0" borderId="12" xfId="0" applyFont="1" applyBorder="1"/>
    <xf numFmtId="180" fontId="34" fillId="0" borderId="12" xfId="0" applyNumberFormat="1" applyFont="1" applyBorder="1"/>
    <xf numFmtId="180" fontId="17" fillId="0" borderId="12" xfId="0" applyNumberFormat="1" applyFont="1" applyBorder="1"/>
    <xf numFmtId="185" fontId="34" fillId="0" borderId="124" xfId="5" applyNumberFormat="1" applyFont="1" applyBorder="1"/>
    <xf numFmtId="9" fontId="0" fillId="0" borderId="12" xfId="26" applyFont="1" applyBorder="1"/>
    <xf numFmtId="0" fontId="15" fillId="0" borderId="12" xfId="0" applyFont="1" applyBorder="1"/>
    <xf numFmtId="0" fontId="15" fillId="0" borderId="124" xfId="0" applyFont="1" applyBorder="1"/>
    <xf numFmtId="180" fontId="16" fillId="0" borderId="12" xfId="0" applyNumberFormat="1" applyFont="1" applyBorder="1"/>
    <xf numFmtId="180" fontId="0" fillId="0" borderId="12" xfId="0" applyNumberFormat="1" applyBorder="1"/>
    <xf numFmtId="175" fontId="0" fillId="0" borderId="12" xfId="5" applyNumberFormat="1" applyFont="1" applyFill="1" applyBorder="1"/>
    <xf numFmtId="0" fontId="22" fillId="0" borderId="12" xfId="0" applyFont="1" applyBorder="1"/>
    <xf numFmtId="175" fontId="34" fillId="0" borderId="9" xfId="5" applyNumberFormat="1" applyFont="1" applyFill="1" applyBorder="1"/>
    <xf numFmtId="175" fontId="34" fillId="0" borderId="18" xfId="5" applyNumberFormat="1" applyFont="1" applyFill="1" applyBorder="1"/>
    <xf numFmtId="185" fontId="0" fillId="10" borderId="0" xfId="5" applyNumberFormat="1" applyFont="1" applyFill="1" applyBorder="1"/>
    <xf numFmtId="2" fontId="34" fillId="0" borderId="0" xfId="0" applyNumberFormat="1" applyFont="1"/>
    <xf numFmtId="185" fontId="32" fillId="3" borderId="0" xfId="0" applyNumberFormat="1" applyFont="1" applyFill="1"/>
    <xf numFmtId="185" fontId="3" fillId="0" borderId="9" xfId="5" applyNumberFormat="1" applyFont="1" applyFill="1" applyBorder="1"/>
    <xf numFmtId="185" fontId="3" fillId="0" borderId="18" xfId="5" applyNumberFormat="1" applyFont="1" applyFill="1" applyBorder="1"/>
    <xf numFmtId="185" fontId="3" fillId="0" borderId="7" xfId="5" applyNumberFormat="1" applyFont="1" applyFill="1" applyBorder="1"/>
    <xf numFmtId="185" fontId="8" fillId="0" borderId="0" xfId="5" applyNumberFormat="1" applyFont="1" applyFill="1" applyBorder="1"/>
    <xf numFmtId="185" fontId="32" fillId="0" borderId="18" xfId="0" applyNumberFormat="1" applyFont="1" applyBorder="1"/>
    <xf numFmtId="185" fontId="0" fillId="0" borderId="18" xfId="0" applyNumberFormat="1" applyBorder="1"/>
    <xf numFmtId="187" fontId="32" fillId="0" borderId="9" xfId="5" applyNumberFormat="1" applyFont="1" applyFill="1" applyBorder="1"/>
    <xf numFmtId="187" fontId="32" fillId="0" borderId="18" xfId="5" applyNumberFormat="1" applyFont="1" applyFill="1" applyBorder="1"/>
    <xf numFmtId="187" fontId="0" fillId="10" borderId="18" xfId="5" applyNumberFormat="1" applyFont="1" applyFill="1" applyBorder="1"/>
    <xf numFmtId="187" fontId="0" fillId="4" borderId="9" xfId="5" applyNumberFormat="1" applyFont="1" applyFill="1" applyBorder="1"/>
    <xf numFmtId="43" fontId="32" fillId="0" borderId="18" xfId="0" applyNumberFormat="1" applyFont="1" applyBorder="1"/>
    <xf numFmtId="185" fontId="3" fillId="0" borderId="12" xfId="5" applyNumberFormat="1" applyFont="1" applyFill="1" applyBorder="1"/>
    <xf numFmtId="185" fontId="3" fillId="0" borderId="124" xfId="5" applyNumberFormat="1" applyFont="1" applyFill="1" applyBorder="1"/>
    <xf numFmtId="179" fontId="3" fillId="0" borderId="18" xfId="5" applyNumberFormat="1" applyFont="1" applyFill="1" applyBorder="1"/>
    <xf numFmtId="179" fontId="3" fillId="0" borderId="9" xfId="5" applyNumberFormat="1" applyFont="1" applyFill="1" applyBorder="1"/>
    <xf numFmtId="179" fontId="3" fillId="0" borderId="7" xfId="5" applyNumberFormat="1" applyFont="1" applyFill="1" applyBorder="1"/>
    <xf numFmtId="179" fontId="3" fillId="0" borderId="0" xfId="5" applyNumberFormat="1" applyFont="1" applyFill="1" applyBorder="1"/>
    <xf numFmtId="179" fontId="3" fillId="0" borderId="101" xfId="5" applyNumberFormat="1" applyFont="1" applyFill="1" applyBorder="1"/>
    <xf numFmtId="179" fontId="3" fillId="0" borderId="102" xfId="5" applyNumberFormat="1" applyFont="1" applyFill="1" applyBorder="1"/>
    <xf numFmtId="185" fontId="3" fillId="0" borderId="0" xfId="5" applyNumberFormat="1" applyFont="1" applyFill="1" applyBorder="1"/>
    <xf numFmtId="185" fontId="3" fillId="0" borderId="101" xfId="5" applyNumberFormat="1" applyFont="1" applyFill="1" applyBorder="1"/>
    <xf numFmtId="179" fontId="3" fillId="0" borderId="12" xfId="5" applyNumberFormat="1" applyFont="1" applyFill="1" applyBorder="1"/>
    <xf numFmtId="179" fontId="3" fillId="0" borderId="124" xfId="5" applyNumberFormat="1" applyFont="1" applyFill="1" applyBorder="1"/>
    <xf numFmtId="175" fontId="3" fillId="0" borderId="9" xfId="5" applyNumberFormat="1" applyFont="1" applyFill="1" applyBorder="1"/>
    <xf numFmtId="175" fontId="3" fillId="0" borderId="18" xfId="5" applyNumberFormat="1" applyFont="1" applyFill="1" applyBorder="1"/>
    <xf numFmtId="175" fontId="3" fillId="0" borderId="12" xfId="5" applyNumberFormat="1" applyFont="1" applyFill="1" applyBorder="1"/>
    <xf numFmtId="185" fontId="3" fillId="6" borderId="9" xfId="5" applyNumberFormat="1" applyFont="1" applyFill="1" applyBorder="1"/>
    <xf numFmtId="185" fontId="3" fillId="10" borderId="18" xfId="5" applyNumberFormat="1" applyFont="1" applyFill="1" applyBorder="1"/>
    <xf numFmtId="185" fontId="3" fillId="4" borderId="18" xfId="0" applyNumberFormat="1" applyFont="1" applyFill="1" applyBorder="1"/>
    <xf numFmtId="185" fontId="3" fillId="0" borderId="18" xfId="0" applyNumberFormat="1" applyFont="1" applyBorder="1"/>
    <xf numFmtId="187" fontId="3" fillId="6" borderId="18" xfId="5" applyNumberFormat="1" applyFont="1" applyFill="1" applyBorder="1"/>
    <xf numFmtId="187" fontId="3" fillId="10" borderId="18" xfId="5" applyNumberFormat="1" applyFont="1" applyFill="1" applyBorder="1"/>
    <xf numFmtId="187" fontId="3" fillId="4" borderId="18" xfId="5" applyNumberFormat="1" applyFont="1" applyFill="1" applyBorder="1"/>
    <xf numFmtId="187" fontId="3" fillId="0" borderId="18" xfId="5" applyNumberFormat="1" applyFont="1" applyFill="1" applyBorder="1"/>
    <xf numFmtId="185" fontId="3" fillId="6" borderId="18" xfId="5" applyNumberFormat="1" applyFont="1" applyFill="1" applyBorder="1"/>
    <xf numFmtId="187" fontId="3" fillId="6" borderId="9" xfId="5" applyNumberFormat="1" applyFont="1" applyFill="1" applyBorder="1"/>
    <xf numFmtId="187" fontId="3" fillId="4" borderId="9" xfId="5" applyNumberFormat="1" applyFont="1" applyFill="1" applyBorder="1"/>
    <xf numFmtId="185" fontId="3" fillId="6" borderId="7" xfId="5" applyNumberFormat="1" applyFont="1" applyFill="1" applyBorder="1"/>
    <xf numFmtId="0" fontId="3" fillId="0" borderId="12" xfId="0" applyFont="1" applyBorder="1"/>
    <xf numFmtId="0" fontId="3" fillId="0" borderId="124" xfId="0" applyFont="1" applyBorder="1"/>
    <xf numFmtId="185" fontId="3" fillId="0" borderId="9" xfId="0" applyNumberFormat="1" applyFont="1" applyBorder="1"/>
    <xf numFmtId="189" fontId="3" fillId="0" borderId="18" xfId="5" applyNumberFormat="1" applyFont="1" applyFill="1" applyBorder="1"/>
    <xf numFmtId="0" fontId="6" fillId="0" borderId="100" xfId="0" applyFont="1" applyBorder="1"/>
    <xf numFmtId="2" fontId="9" fillId="0" borderId="0" xfId="52001" applyNumberFormat="1"/>
    <xf numFmtId="185" fontId="0" fillId="10" borderId="8" xfId="5" applyNumberFormat="1" applyFont="1" applyFill="1" applyBorder="1"/>
    <xf numFmtId="185" fontId="0" fillId="4" borderId="8" xfId="0" applyNumberFormat="1" applyFill="1" applyBorder="1"/>
    <xf numFmtId="185" fontId="0" fillId="11" borderId="0" xfId="0" applyNumberFormat="1" applyFill="1"/>
    <xf numFmtId="185" fontId="32" fillId="11" borderId="0" xfId="0" applyNumberFormat="1" applyFont="1" applyFill="1"/>
    <xf numFmtId="185" fontId="32" fillId="12" borderId="0" xfId="0" applyNumberFormat="1" applyFont="1" applyFill="1"/>
    <xf numFmtId="185" fontId="0" fillId="6" borderId="0" xfId="5" applyNumberFormat="1" applyFont="1" applyFill="1" applyBorder="1"/>
    <xf numFmtId="185" fontId="0" fillId="4" borderId="0" xfId="5" applyNumberFormat="1" applyFont="1" applyFill="1" applyBorder="1"/>
    <xf numFmtId="187" fontId="0" fillId="3" borderId="0" xfId="5" applyNumberFormat="1" applyFont="1" applyFill="1" applyBorder="1"/>
    <xf numFmtId="185" fontId="34" fillId="0" borderId="0" xfId="5" applyNumberFormat="1" applyFont="1" applyFill="1" applyBorder="1"/>
    <xf numFmtId="185" fontId="17" fillId="0" borderId="0" xfId="0" applyNumberFormat="1" applyFont="1"/>
    <xf numFmtId="180" fontId="34" fillId="0" borderId="0" xfId="0" applyNumberFormat="1" applyFont="1"/>
    <xf numFmtId="180" fontId="17" fillId="0" borderId="0" xfId="0" applyNumberFormat="1" applyFont="1"/>
    <xf numFmtId="185" fontId="34" fillId="0" borderId="9" xfId="5" applyNumberFormat="1" applyFont="1" applyBorder="1"/>
    <xf numFmtId="185" fontId="0" fillId="4" borderId="0" xfId="0" applyNumberFormat="1" applyFill="1"/>
    <xf numFmtId="185" fontId="32" fillId="0" borderId="0" xfId="0" applyNumberFormat="1" applyFont="1"/>
    <xf numFmtId="43" fontId="32" fillId="0" borderId="0" xfId="0" applyNumberFormat="1" applyFont="1"/>
    <xf numFmtId="187" fontId="0" fillId="6" borderId="0" xfId="5" applyNumberFormat="1" applyFont="1" applyFill="1" applyBorder="1"/>
    <xf numFmtId="187" fontId="0" fillId="10" borderId="0" xfId="5" applyNumberFormat="1" applyFont="1" applyFill="1" applyBorder="1"/>
    <xf numFmtId="187" fontId="0" fillId="4" borderId="0" xfId="5" applyNumberFormat="1" applyFont="1" applyFill="1" applyBorder="1"/>
    <xf numFmtId="187" fontId="32" fillId="0" borderId="0" xfId="5" applyNumberFormat="1" applyFont="1" applyFill="1" applyBorder="1"/>
    <xf numFmtId="0" fontId="2" fillId="0" borderId="7" xfId="0" applyFont="1" applyBorder="1"/>
    <xf numFmtId="175" fontId="3" fillId="0" borderId="0" xfId="5" applyNumberFormat="1" applyFont="1" applyFill="1" applyBorder="1"/>
    <xf numFmtId="175" fontId="23" fillId="0" borderId="0" xfId="5" applyNumberFormat="1" applyFont="1" applyFill="1" applyBorder="1"/>
    <xf numFmtId="185" fontId="3" fillId="6" borderId="0" xfId="5" applyNumberFormat="1" applyFont="1" applyFill="1" applyBorder="1"/>
    <xf numFmtId="185" fontId="3" fillId="10" borderId="0" xfId="5" applyNumberFormat="1" applyFont="1" applyFill="1" applyBorder="1"/>
    <xf numFmtId="185" fontId="3" fillId="4" borderId="0" xfId="0" applyNumberFormat="1" applyFont="1" applyFill="1"/>
    <xf numFmtId="185" fontId="3" fillId="0" borderId="0" xfId="0" applyNumberFormat="1" applyFont="1"/>
    <xf numFmtId="187" fontId="3" fillId="6" borderId="0" xfId="5" applyNumberFormat="1" applyFont="1" applyFill="1" applyBorder="1"/>
    <xf numFmtId="187" fontId="3" fillId="10" borderId="0" xfId="5" applyNumberFormat="1" applyFont="1" applyFill="1" applyBorder="1"/>
    <xf numFmtId="187" fontId="3" fillId="4" borderId="0" xfId="5" applyNumberFormat="1" applyFont="1" applyFill="1" applyBorder="1"/>
    <xf numFmtId="187" fontId="3" fillId="0" borderId="0" xfId="5" applyNumberFormat="1" applyFont="1" applyFill="1" applyBorder="1"/>
    <xf numFmtId="187" fontId="3" fillId="0" borderId="9" xfId="5" applyNumberFormat="1" applyFont="1" applyFill="1" applyBorder="1"/>
    <xf numFmtId="179" fontId="0" fillId="0" borderId="0" xfId="5" applyNumberFormat="1" applyFont="1" applyFill="1" applyBorder="1"/>
    <xf numFmtId="175" fontId="34" fillId="0" borderId="0" xfId="5" applyNumberFormat="1" applyFont="1" applyFill="1" applyBorder="1"/>
    <xf numFmtId="0" fontId="1" fillId="0" borderId="0" xfId="0" applyFont="1"/>
    <xf numFmtId="0" fontId="57" fillId="185" borderId="0" xfId="0" applyFont="1" applyFill="1" applyAlignment="1">
      <alignment horizontal="left" vertical="center"/>
    </xf>
    <xf numFmtId="190" fontId="272" fillId="185" borderId="0" xfId="0" applyNumberFormat="1" applyFont="1" applyFill="1" applyAlignment="1">
      <alignment horizontal="left" vertical="center"/>
    </xf>
    <xf numFmtId="0" fontId="273" fillId="0" borderId="0" xfId="0" applyFont="1"/>
    <xf numFmtId="0" fontId="274" fillId="0" borderId="0" xfId="0" applyFont="1"/>
    <xf numFmtId="43" fontId="274" fillId="0" borderId="0" xfId="5" applyFont="1" applyFill="1" applyBorder="1"/>
    <xf numFmtId="0" fontId="273" fillId="0" borderId="0" xfId="0" applyFont="1" applyAlignment="1">
      <alignment horizontal="center"/>
    </xf>
    <xf numFmtId="0" fontId="274" fillId="0" borderId="0" xfId="0" applyFont="1" applyAlignment="1">
      <alignment textRotation="90"/>
    </xf>
    <xf numFmtId="0" fontId="274" fillId="0" borderId="0" xfId="0" applyFont="1" applyAlignment="1">
      <alignment horizontal="center" textRotation="90"/>
    </xf>
    <xf numFmtId="0" fontId="274" fillId="0" borderId="0" xfId="0" applyFont="1" applyAlignment="1">
      <alignment horizontal="center" textRotation="90" wrapText="1"/>
    </xf>
    <xf numFmtId="0" fontId="275" fillId="0" borderId="0" xfId="1964" applyFont="1" applyAlignment="1">
      <alignment horizontal="center" textRotation="90" wrapText="1"/>
    </xf>
    <xf numFmtId="0" fontId="274" fillId="0" borderId="0" xfId="1964" applyFont="1" applyAlignment="1">
      <alignment horizontal="center" textRotation="90" wrapText="1"/>
    </xf>
    <xf numFmtId="43" fontId="274" fillId="0" borderId="0" xfId="5" applyFont="1" applyFill="1" applyBorder="1" applyAlignment="1">
      <alignment horizontal="center" textRotation="90" wrapText="1"/>
    </xf>
    <xf numFmtId="0" fontId="274" fillId="0" borderId="0" xfId="5" applyNumberFormat="1" applyFont="1" applyFill="1" applyBorder="1"/>
    <xf numFmtId="2" fontId="274" fillId="186" borderId="0" xfId="0" applyNumberFormat="1" applyFont="1" applyFill="1"/>
    <xf numFmtId="2" fontId="274" fillId="187" borderId="0" xfId="0" applyNumberFormat="1" applyFont="1" applyFill="1"/>
    <xf numFmtId="2" fontId="274" fillId="188" borderId="0" xfId="0" applyNumberFormat="1" applyFont="1" applyFill="1"/>
    <xf numFmtId="185" fontId="274" fillId="189" borderId="0" xfId="5" applyNumberFormat="1" applyFont="1" applyFill="1" applyBorder="1" applyAlignment="1"/>
    <xf numFmtId="43" fontId="274" fillId="0" borderId="0" xfId="0" applyNumberFormat="1" applyFont="1"/>
    <xf numFmtId="0" fontId="275" fillId="0" borderId="0" xfId="0" applyFont="1"/>
    <xf numFmtId="0" fontId="276" fillId="0" borderId="0" xfId="0" applyFont="1"/>
    <xf numFmtId="43" fontId="275" fillId="0" borderId="0" xfId="0" applyNumberFormat="1" applyFont="1"/>
    <xf numFmtId="43" fontId="275" fillId="0" borderId="0" xfId="5" applyFont="1" applyFill="1" applyBorder="1"/>
    <xf numFmtId="0" fontId="274" fillId="186" borderId="0" xfId="0" applyFont="1" applyFill="1"/>
    <xf numFmtId="0" fontId="274" fillId="187" borderId="0" xfId="0" applyFont="1" applyFill="1"/>
    <xf numFmtId="0" fontId="274" fillId="188" borderId="0" xfId="0" applyFont="1" applyFill="1"/>
    <xf numFmtId="0" fontId="274" fillId="190" borderId="0" xfId="0" applyFont="1" applyFill="1"/>
    <xf numFmtId="0" fontId="277" fillId="0" borderId="0" xfId="0" applyFont="1"/>
    <xf numFmtId="0" fontId="1" fillId="0" borderId="0" xfId="52001" applyFont="1" applyAlignment="1">
      <alignment wrapText="1"/>
    </xf>
    <xf numFmtId="179" fontId="3" fillId="0" borderId="8" xfId="5" applyNumberFormat="1" applyFont="1" applyFill="1" applyBorder="1"/>
    <xf numFmtId="0" fontId="6" fillId="0" borderId="19" xfId="0" applyFont="1" applyBorder="1"/>
    <xf numFmtId="179" fontId="3" fillId="0" borderId="10" xfId="5" applyNumberFormat="1" applyFont="1" applyFill="1" applyBorder="1"/>
    <xf numFmtId="0" fontId="6" fillId="0" borderId="104" xfId="0" applyFont="1" applyBorder="1"/>
    <xf numFmtId="179" fontId="3" fillId="0" borderId="17" xfId="5" applyNumberFormat="1" applyFont="1" applyFill="1" applyBorder="1"/>
    <xf numFmtId="179" fontId="3" fillId="0" borderId="19" xfId="5" applyNumberFormat="1" applyFont="1" applyFill="1" applyBorder="1"/>
    <xf numFmtId="179" fontId="22" fillId="0" borderId="19" xfId="5" applyNumberFormat="1" applyFont="1" applyFill="1" applyBorder="1"/>
    <xf numFmtId="179" fontId="3" fillId="0" borderId="104" xfId="5" applyNumberFormat="1" applyFont="1" applyFill="1" applyBorder="1"/>
    <xf numFmtId="179" fontId="22" fillId="0" borderId="8" xfId="5" applyNumberFormat="1" applyFont="1" applyFill="1" applyBorder="1"/>
    <xf numFmtId="185" fontId="3" fillId="0" borderId="17" xfId="5" applyNumberFormat="1" applyFont="1" applyFill="1" applyBorder="1"/>
    <xf numFmtId="0" fontId="16" fillId="0" borderId="123" xfId="0" applyFont="1" applyBorder="1"/>
    <xf numFmtId="185" fontId="3" fillId="0" borderId="100" xfId="5" applyNumberFormat="1" applyFont="1" applyFill="1" applyBorder="1"/>
    <xf numFmtId="185" fontId="3" fillId="0" borderId="126" xfId="5" applyNumberFormat="1" applyFont="1" applyFill="1" applyBorder="1"/>
    <xf numFmtId="185" fontId="22" fillId="0" borderId="126" xfId="0" applyNumberFormat="1" applyFont="1" applyBorder="1"/>
    <xf numFmtId="185" fontId="22" fillId="0" borderId="17" xfId="0" applyNumberFormat="1" applyFont="1" applyBorder="1"/>
    <xf numFmtId="179" fontId="3" fillId="0" borderId="100" xfId="5" applyNumberFormat="1" applyFont="1" applyFill="1" applyBorder="1"/>
    <xf numFmtId="0" fontId="26" fillId="0" borderId="0" xfId="0" applyFont="1" applyAlignment="1">
      <alignment vertical="center" wrapText="1"/>
    </xf>
    <xf numFmtId="0" fontId="25" fillId="0" borderId="0" xfId="0" applyFont="1" applyAlignment="1">
      <alignment vertical="center" wrapText="1"/>
    </xf>
    <xf numFmtId="0" fontId="0" fillId="0" borderId="0" xfId="0" applyAlignment="1">
      <alignment vertical="center" wrapText="1"/>
    </xf>
    <xf numFmtId="0" fontId="54" fillId="0" borderId="0" xfId="0" applyFont="1" applyAlignment="1">
      <alignment horizontal="center" vertical="center" wrapText="1"/>
    </xf>
    <xf numFmtId="0" fontId="10"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17" fillId="0" borderId="0" xfId="0" applyFont="1" applyAlignment="1">
      <alignment vertical="center" wrapText="1"/>
    </xf>
    <xf numFmtId="0" fontId="49" fillId="0" borderId="0" xfId="0" applyFont="1" applyAlignment="1">
      <alignment vertical="center" wrapText="1"/>
    </xf>
    <xf numFmtId="0" fontId="34" fillId="0" borderId="0" xfId="0" applyFont="1" applyAlignment="1">
      <alignment horizontal="left" vertical="top" wrapText="1"/>
    </xf>
    <xf numFmtId="0" fontId="10" fillId="0" borderId="0" xfId="0" applyFont="1" applyAlignment="1">
      <alignment horizontal="left" wrapText="1"/>
    </xf>
    <xf numFmtId="0" fontId="48" fillId="0" borderId="0" xfId="0" applyFont="1" applyAlignment="1">
      <alignment horizontal="left" wrapText="1"/>
    </xf>
    <xf numFmtId="0" fontId="10" fillId="0" borderId="0" xfId="0" applyFont="1" applyAlignment="1">
      <alignment horizontal="left"/>
    </xf>
    <xf numFmtId="0" fontId="0" fillId="0" borderId="0" xfId="0" applyAlignment="1">
      <alignment horizontal="left" wrapText="1"/>
    </xf>
    <xf numFmtId="0" fontId="22" fillId="0" borderId="0" xfId="0" applyFont="1" applyAlignment="1">
      <alignment vertical="center" wrapText="1"/>
    </xf>
    <xf numFmtId="0" fontId="15" fillId="0" borderId="52" xfId="0" applyFont="1" applyBorder="1" applyAlignment="1">
      <alignment horizontal="center"/>
    </xf>
    <xf numFmtId="0" fontId="0" fillId="0" borderId="53" xfId="0" applyBorder="1"/>
    <xf numFmtId="0" fontId="0" fillId="0" borderId="26" xfId="0" applyBorder="1"/>
    <xf numFmtId="0" fontId="15" fillId="0" borderId="53" xfId="0" applyFont="1" applyBorder="1" applyAlignment="1">
      <alignment horizontal="center"/>
    </xf>
    <xf numFmtId="0" fontId="15" fillId="0" borderId="26" xfId="0" applyFont="1" applyBorder="1" applyAlignment="1">
      <alignment horizontal="center"/>
    </xf>
    <xf numFmtId="0" fontId="15" fillId="0" borderId="11" xfId="0" applyFont="1" applyBorder="1" applyAlignment="1">
      <alignment horizontal="center"/>
    </xf>
    <xf numFmtId="0" fontId="32" fillId="0" borderId="112" xfId="0" applyFont="1" applyBorder="1"/>
    <xf numFmtId="0" fontId="32" fillId="0" borderId="13" xfId="0" applyFont="1" applyBorder="1"/>
    <xf numFmtId="0" fontId="15" fillId="0" borderId="112" xfId="0" applyFont="1" applyBorder="1" applyAlignment="1">
      <alignment horizontal="center"/>
    </xf>
    <xf numFmtId="0" fontId="32" fillId="0" borderId="13" xfId="0" applyFont="1" applyBorder="1" applyAlignment="1">
      <alignment horizontal="center"/>
    </xf>
    <xf numFmtId="0" fontId="15" fillId="0" borderId="10" xfId="0" applyFont="1" applyBorder="1" applyAlignment="1">
      <alignment horizontal="center" textRotation="90" wrapText="1"/>
    </xf>
    <xf numFmtId="0" fontId="32" fillId="0" borderId="100" xfId="0" applyFont="1" applyBorder="1" applyAlignment="1">
      <alignment horizontal="center"/>
    </xf>
    <xf numFmtId="0" fontId="15" fillId="0" borderId="0" xfId="0" applyFont="1" applyAlignment="1">
      <alignment horizontal="center"/>
    </xf>
    <xf numFmtId="0" fontId="15" fillId="0" borderId="13" xfId="0" applyFont="1" applyBorder="1" applyAlignment="1">
      <alignment horizontal="center"/>
    </xf>
    <xf numFmtId="0" fontId="15" fillId="0" borderId="19" xfId="0" applyFont="1" applyBorder="1" applyAlignment="1">
      <alignment horizontal="center"/>
    </xf>
    <xf numFmtId="0" fontId="15" fillId="0" borderId="16" xfId="0" applyFont="1" applyBorder="1" applyAlignment="1">
      <alignment horizontal="center"/>
    </xf>
    <xf numFmtId="0" fontId="15" fillId="0" borderId="15" xfId="0" applyFont="1" applyBorder="1" applyAlignment="1">
      <alignment horizontal="center"/>
    </xf>
    <xf numFmtId="0" fontId="41" fillId="0" borderId="11" xfId="0" applyFont="1" applyBorder="1" applyAlignment="1">
      <alignment horizontal="left" vertical="center"/>
    </xf>
    <xf numFmtId="0" fontId="41" fillId="0" borderId="112" xfId="0" applyFont="1" applyBorder="1" applyAlignment="1">
      <alignment horizontal="left" vertical="center"/>
    </xf>
    <xf numFmtId="0" fontId="41" fillId="0" borderId="13" xfId="0" applyFont="1" applyBorder="1" applyAlignment="1">
      <alignment horizontal="left" vertical="center"/>
    </xf>
    <xf numFmtId="0" fontId="32" fillId="0" borderId="117" xfId="0" applyFont="1" applyBorder="1" applyAlignment="1">
      <alignment horizontal="center"/>
    </xf>
    <xf numFmtId="0" fontId="32" fillId="0" borderId="118" xfId="0" applyFont="1" applyBorder="1" applyAlignment="1">
      <alignment horizontal="center"/>
    </xf>
    <xf numFmtId="0" fontId="32" fillId="0" borderId="119" xfId="0" applyFont="1" applyBorder="1" applyAlignment="1">
      <alignment horizontal="center"/>
    </xf>
    <xf numFmtId="0" fontId="32" fillId="0" borderId="11" xfId="0" applyFont="1" applyBorder="1" applyAlignment="1">
      <alignment horizontal="center"/>
    </xf>
    <xf numFmtId="0" fontId="32" fillId="0" borderId="112" xfId="0" applyFont="1" applyBorder="1" applyAlignment="1">
      <alignment horizontal="center"/>
    </xf>
    <xf numFmtId="0" fontId="17" fillId="0" borderId="11" xfId="0" applyFont="1" applyBorder="1" applyAlignment="1">
      <alignment horizontal="center"/>
    </xf>
    <xf numFmtId="0" fontId="17" fillId="0" borderId="112" xfId="0" applyFont="1" applyBorder="1" applyAlignment="1">
      <alignment horizontal="center"/>
    </xf>
    <xf numFmtId="0" fontId="17" fillId="0" borderId="13" xfId="0" applyFont="1" applyBorder="1" applyAlignment="1">
      <alignment horizontal="center"/>
    </xf>
    <xf numFmtId="0" fontId="17" fillId="0" borderId="111" xfId="0" applyFont="1" applyBorder="1" applyAlignment="1">
      <alignment horizontal="center" vertical="center" textRotation="90"/>
    </xf>
    <xf numFmtId="0" fontId="22" fillId="0" borderId="104" xfId="0" applyFont="1" applyBorder="1" applyAlignment="1">
      <alignment horizontal="center"/>
    </xf>
    <xf numFmtId="0" fontId="22" fillId="0" borderId="8" xfId="0" applyFont="1" applyBorder="1" applyAlignment="1">
      <alignment horizontal="center"/>
    </xf>
    <xf numFmtId="0" fontId="10" fillId="0" borderId="8" xfId="0" applyFont="1" applyBorder="1"/>
    <xf numFmtId="0" fontId="22" fillId="0" borderId="19" xfId="0" applyFont="1" applyBorder="1" applyAlignment="1">
      <alignment horizontal="center" vertical="center" textRotation="90"/>
    </xf>
    <xf numFmtId="0" fontId="22" fillId="0" borderId="104" xfId="0" applyFont="1" applyBorder="1" applyAlignment="1">
      <alignment horizontal="center" vertical="center" textRotation="90"/>
    </xf>
    <xf numFmtId="0" fontId="22" fillId="0" borderId="7" xfId="0" applyFont="1" applyBorder="1" applyAlignment="1">
      <alignment horizontal="center" vertical="center" textRotation="90"/>
    </xf>
    <xf numFmtId="0" fontId="32" fillId="0" borderId="10" xfId="0" applyFont="1" applyBorder="1" applyAlignment="1">
      <alignment horizontal="center" vertical="center" textRotation="90"/>
    </xf>
    <xf numFmtId="0" fontId="32" fillId="0" borderId="100" xfId="0" applyFont="1" applyBorder="1" applyAlignment="1">
      <alignment horizontal="center" vertical="center" textRotation="90"/>
    </xf>
    <xf numFmtId="0" fontId="32" fillId="0" borderId="104" xfId="0" applyFont="1" applyBorder="1" applyAlignment="1">
      <alignment horizontal="center"/>
    </xf>
    <xf numFmtId="0" fontId="32" fillId="0" borderId="8" xfId="0" applyFont="1" applyBorder="1" applyAlignment="1">
      <alignment horizontal="center"/>
    </xf>
    <xf numFmtId="0" fontId="32" fillId="0" borderId="17" xfId="0" applyFont="1" applyBorder="1" applyAlignment="1">
      <alignment horizontal="center"/>
    </xf>
    <xf numFmtId="0" fontId="32" fillId="0" borderId="123" xfId="0" applyFont="1" applyBorder="1" applyAlignment="1">
      <alignment horizontal="center" vertical="center"/>
    </xf>
    <xf numFmtId="0" fontId="32" fillId="0" borderId="112" xfId="0" applyFont="1" applyBorder="1" applyAlignment="1">
      <alignment horizontal="center" vertical="center"/>
    </xf>
    <xf numFmtId="0" fontId="32" fillId="0" borderId="124" xfId="0" applyFont="1" applyBorder="1" applyAlignment="1">
      <alignment horizontal="center" vertical="center"/>
    </xf>
    <xf numFmtId="0" fontId="22" fillId="0" borderId="9" xfId="0" applyFont="1" applyBorder="1" applyAlignment="1">
      <alignment horizontal="center" vertical="center" textRotation="90"/>
    </xf>
    <xf numFmtId="0" fontId="22" fillId="0" borderId="17" xfId="0" applyFont="1" applyBorder="1" applyAlignment="1">
      <alignment horizontal="center" vertical="center" textRotation="90"/>
    </xf>
    <xf numFmtId="0" fontId="32" fillId="0" borderId="28" xfId="0" applyFont="1" applyBorder="1" applyAlignment="1">
      <alignment horizontal="center"/>
    </xf>
    <xf numFmtId="0" fontId="0" fillId="0" borderId="20" xfId="0" applyBorder="1"/>
    <xf numFmtId="0" fontId="15" fillId="0" borderId="20" xfId="0" applyFont="1" applyBorder="1" applyAlignment="1">
      <alignment horizontal="center"/>
    </xf>
    <xf numFmtId="0" fontId="16" fillId="0" borderId="20" xfId="0" applyFont="1" applyBorder="1"/>
    <xf numFmtId="0" fontId="32" fillId="0" borderId="20" xfId="0" applyFont="1" applyBorder="1" applyAlignment="1">
      <alignment horizontal="center"/>
    </xf>
    <xf numFmtId="0" fontId="0" fillId="0" borderId="31" xfId="0" applyBorder="1"/>
    <xf numFmtId="0" fontId="15" fillId="0" borderId="120" xfId="0" applyFont="1" applyBorder="1" applyAlignment="1">
      <alignment horizontal="center"/>
    </xf>
    <xf numFmtId="0" fontId="15" fillId="0" borderId="118" xfId="0" applyFont="1" applyBorder="1" applyAlignment="1">
      <alignment horizontal="center"/>
    </xf>
    <xf numFmtId="0" fontId="15" fillId="0" borderId="121" xfId="0" applyFont="1" applyBorder="1" applyAlignment="1">
      <alignment horizontal="center"/>
    </xf>
    <xf numFmtId="0" fontId="38" fillId="0" borderId="0" xfId="0" applyFont="1" applyAlignment="1">
      <alignment horizontal="center" wrapText="1" readingOrder="1"/>
    </xf>
    <xf numFmtId="0" fontId="0" fillId="0" borderId="0" xfId="0" applyAlignment="1">
      <alignment horizontal="center"/>
    </xf>
    <xf numFmtId="0" fontId="39" fillId="0" borderId="0" xfId="0" applyFont="1" applyAlignment="1">
      <alignment horizontal="center"/>
    </xf>
    <xf numFmtId="0" fontId="38" fillId="0" borderId="0" xfId="0" applyFont="1" applyAlignment="1">
      <alignment horizontal="left" wrapText="1" readingOrder="1"/>
    </xf>
    <xf numFmtId="0" fontId="22" fillId="0" borderId="111" xfId="0" applyFont="1" applyBorder="1" applyAlignment="1">
      <alignment horizontal="center"/>
    </xf>
    <xf numFmtId="0" fontId="10" fillId="0" borderId="111" xfId="0" applyFont="1" applyBorder="1"/>
    <xf numFmtId="0" fontId="22" fillId="0" borderId="15" xfId="0" applyFont="1" applyBorder="1" applyAlignment="1">
      <alignment horizontal="center" vertical="center" textRotation="90"/>
    </xf>
    <xf numFmtId="0" fontId="22" fillId="0" borderId="115" xfId="0" applyFont="1" applyBorder="1" applyAlignment="1">
      <alignment horizontal="left" vertical="center"/>
    </xf>
    <xf numFmtId="0" fontId="22" fillId="0" borderId="112" xfId="0" applyFont="1" applyBorder="1" applyAlignment="1">
      <alignment horizontal="left" vertical="center"/>
    </xf>
    <xf numFmtId="0" fontId="22" fillId="0" borderId="116" xfId="0" applyFont="1" applyBorder="1" applyAlignment="1">
      <alignment horizontal="left" vertical="center"/>
    </xf>
    <xf numFmtId="0" fontId="22" fillId="0" borderId="115" xfId="0" applyFont="1" applyBorder="1" applyAlignment="1">
      <alignment horizontal="center"/>
    </xf>
    <xf numFmtId="0" fontId="22" fillId="0" borderId="112" xfId="0" applyFont="1" applyBorder="1" applyAlignment="1">
      <alignment horizontal="center"/>
    </xf>
    <xf numFmtId="0" fontId="22" fillId="0" borderId="116" xfId="0" applyFont="1" applyBorder="1" applyAlignment="1">
      <alignment horizontal="center"/>
    </xf>
    <xf numFmtId="0" fontId="22" fillId="0" borderId="115" xfId="0" applyFont="1" applyBorder="1" applyAlignment="1">
      <alignment horizontal="center" vertical="center" wrapText="1"/>
    </xf>
    <xf numFmtId="0" fontId="22" fillId="0" borderId="112" xfId="0" applyFont="1" applyBorder="1" applyAlignment="1">
      <alignment horizontal="center" vertical="center" wrapText="1"/>
    </xf>
    <xf numFmtId="0" fontId="22" fillId="0" borderId="116"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0" fillId="0" borderId="112" xfId="0" applyBorder="1"/>
    <xf numFmtId="0" fontId="32" fillId="0" borderId="7" xfId="0" applyFont="1" applyBorder="1" applyAlignment="1">
      <alignment horizontal="center" vertical="center" textRotation="90"/>
    </xf>
    <xf numFmtId="0" fontId="32" fillId="0" borderId="104" xfId="0" applyFont="1" applyBorder="1" applyAlignment="1">
      <alignment horizontal="center" vertical="center" textRotation="90"/>
    </xf>
    <xf numFmtId="0" fontId="32" fillId="0" borderId="111" xfId="0" applyFont="1" applyBorder="1" applyAlignment="1">
      <alignment horizontal="center"/>
    </xf>
    <xf numFmtId="0" fontId="0" fillId="0" borderId="111" xfId="0" applyBorder="1"/>
    <xf numFmtId="0" fontId="32" fillId="0" borderId="19" xfId="0" applyFont="1" applyBorder="1" applyAlignment="1">
      <alignment horizontal="center" vertical="center" textRotation="90"/>
    </xf>
    <xf numFmtId="0" fontId="32" fillId="0" borderId="15" xfId="0" applyFont="1" applyBorder="1" applyAlignment="1">
      <alignment horizontal="center" vertical="center" textRotation="90"/>
    </xf>
    <xf numFmtId="0" fontId="32" fillId="0" borderId="17" xfId="0" applyFont="1" applyBorder="1" applyAlignment="1">
      <alignment horizontal="center" vertical="center" textRotation="90"/>
    </xf>
    <xf numFmtId="0" fontId="0" fillId="0" borderId="8" xfId="0" applyBorder="1"/>
    <xf numFmtId="0" fontId="22" fillId="0" borderId="19" xfId="0" applyFont="1" applyBorder="1" applyAlignment="1">
      <alignment horizontal="center"/>
    </xf>
    <xf numFmtId="0" fontId="22" fillId="0" borderId="16" xfId="0" applyFont="1" applyBorder="1" applyAlignment="1">
      <alignment horizontal="center"/>
    </xf>
    <xf numFmtId="0" fontId="22" fillId="0" borderId="15" xfId="0" applyFont="1" applyBorder="1" applyAlignment="1">
      <alignment horizontal="center"/>
    </xf>
    <xf numFmtId="0" fontId="22" fillId="0" borderId="120" xfId="0" applyFont="1" applyBorder="1" applyAlignment="1">
      <alignment horizontal="center"/>
    </xf>
    <xf numFmtId="0" fontId="22" fillId="0" borderId="118" xfId="0" applyFont="1" applyBorder="1" applyAlignment="1">
      <alignment horizontal="center"/>
    </xf>
    <xf numFmtId="0" fontId="22" fillId="0" borderId="119" xfId="0" applyFont="1" applyBorder="1" applyAlignment="1">
      <alignment horizontal="center"/>
    </xf>
    <xf numFmtId="0" fontId="22" fillId="0" borderId="12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24" xfId="0" applyFont="1" applyBorder="1" applyAlignment="1">
      <alignment horizontal="center" vertical="center" wrapText="1"/>
    </xf>
    <xf numFmtId="0" fontId="22" fillId="0" borderId="10" xfId="0" applyFont="1" applyBorder="1" applyAlignment="1">
      <alignment horizontal="center" vertical="center" textRotation="90"/>
    </xf>
    <xf numFmtId="0" fontId="22" fillId="0" borderId="100" xfId="0" applyFont="1" applyBorder="1" applyAlignment="1">
      <alignment horizontal="center" vertical="center" textRotation="90"/>
    </xf>
    <xf numFmtId="0" fontId="32" fillId="0" borderId="111" xfId="0" applyFont="1" applyBorder="1" applyAlignment="1">
      <alignment horizontal="center" vertical="center" textRotation="90"/>
    </xf>
    <xf numFmtId="0" fontId="273" fillId="0" borderId="0" xfId="0" applyFont="1" applyAlignment="1">
      <alignment horizontal="center"/>
    </xf>
    <xf numFmtId="0" fontId="15" fillId="0" borderId="1" xfId="0" applyFont="1" applyBorder="1" applyAlignment="1">
      <alignment horizontal="center"/>
    </xf>
    <xf numFmtId="0" fontId="0" fillId="0" borderId="3" xfId="0" applyBorder="1"/>
    <xf numFmtId="0" fontId="0" fillId="0" borderId="2" xfId="0" applyBorder="1"/>
  </cellXfs>
  <cellStyles count="52002">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83" xfId="52001" xr:uid="{19CAEA10-1415-AB40-B53F-2BA1131A7B94}"/>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tx>
            <c:strRef>
              <c:f>current_gdp_all!$Q$3:$Q$3</c:f>
              <c:strCache>
                <c:ptCount val="1"/>
              </c:strCache>
            </c:strRef>
          </c:tx>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tx>
            <c:strRef>
              <c:f>current_gdp_all!$R$3:$R$3</c:f>
              <c:strCache>
                <c:ptCount val="1"/>
              </c:strCache>
            </c:strRef>
          </c:tx>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tx>
            <c:strRef>
              <c:f>current_gdp_all!$S$3:$S$3</c:f>
              <c:strCache>
                <c:ptCount val="1"/>
              </c:strCache>
            </c:strRef>
          </c:tx>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31" name="TextBox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2013Q1-2025Q1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26</xdr:col>
      <xdr:colOff>142875</xdr:colOff>
      <xdr:row>1</xdr:row>
      <xdr:rowOff>95250</xdr:rowOff>
    </xdr:from>
    <xdr:to>
      <xdr:col>41</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wpgh-my.sharepoint.com/Monetary3/Monetary%20Files/Rural%20Finance%20Office/REPORTS/FINDICAT_B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wpgh-my.sharepoint.com/http:/www.bog.gov.gh/BOGWeb/StatBulAug09/Statiscal%20Bulletin%20August%20-%202009%20%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wpgh-my.sharepoint.com/Monetary1/monetary%20fil/Monetary%20Files/Monetary%20Analysis%20Office/BSD%202%20-%204%20RETURNS%202002/June%202002/Ssb/JUNE2002_PRUDENTIAL_%20RETU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Charts"/>
      <sheetName val="STC2002MARCH"/>
      <sheetName val="STC2001JUNE"/>
      <sheetName val="STCJUNE2002"/>
      <sheetName val="STC2001Dec"/>
      <sheetName val="STC2001SEPT"/>
      <sheetName val="ANNREV-2001"/>
      <sheetName val="ANNREV"/>
      <sheetName val="ANNUAL REP. 2000"/>
      <sheetName val="1QR2002"/>
      <sheetName val="4QR2000"/>
      <sheetName val="2QR2001"/>
      <sheetName val="4QR2001"/>
      <sheetName val="3QR2001"/>
      <sheetName val="LoanSTC2reserve-dep"/>
      <sheetName val="CONBASH98"/>
      <sheetName val="conbash2000"/>
      <sheetName val="QuarterlySTC Class"/>
      <sheetName val="RuralList1999"/>
      <sheetName val="Rul1997"/>
      <sheetName val="Rul1996"/>
      <sheetName val="Rul1995"/>
      <sheetName val="Ruralocation"/>
      <sheetName val="RuralList2000"/>
      <sheetName val="DataReq't"/>
      <sheetName val="General Rural Classify"/>
      <sheetName val="ANNUAL_REP__2000"/>
      <sheetName val="QuarterlySTC_Class"/>
      <sheetName val="General_Rural_Classify"/>
      <sheetName val="ANNUAL_REP__20001"/>
      <sheetName val="QuarterlySTC_Class1"/>
      <sheetName val="General_Rural_Classify1"/>
      <sheetName val="Graphs "/>
    </sheetNames>
    <sheetDataSet>
      <sheetData sheetId="0">
        <row r="3">
          <cell r="B3" t="str">
            <v>Jan.'2000</v>
          </cell>
          <cell r="C3" t="str">
            <v>Feb.'2000</v>
          </cell>
          <cell r="D3" t="str">
            <v>Mar.'2000</v>
          </cell>
          <cell r="E3" t="str">
            <v>Apr.'2000</v>
          </cell>
          <cell r="F3" t="str">
            <v>May'2000</v>
          </cell>
          <cell r="G3" t="str">
            <v>Jun.'2000</v>
          </cell>
          <cell r="H3" t="str">
            <v>Jul.'2000</v>
          </cell>
          <cell r="I3" t="str">
            <v>Aug.'2000</v>
          </cell>
          <cell r="J3" t="str">
            <v>Sept.'2000</v>
          </cell>
          <cell r="K3" t="str">
            <v>Oct.'2000</v>
          </cell>
          <cell r="L3" t="str">
            <v>Nov.'2000</v>
          </cell>
          <cell r="M3" t="str">
            <v>Dec.'2000</v>
          </cell>
          <cell r="O3" t="str">
            <v>Jan.'2000</v>
          </cell>
          <cell r="P3" t="str">
            <v>Feb.'2000</v>
          </cell>
          <cell r="Q3" t="str">
            <v>Mar.'2000</v>
          </cell>
          <cell r="R3" t="str">
            <v>Apr.'2000</v>
          </cell>
          <cell r="S3" t="str">
            <v>May'2000</v>
          </cell>
          <cell r="T3" t="str">
            <v>Jun.'2000</v>
          </cell>
          <cell r="U3" t="str">
            <v>Jul.'2000</v>
          </cell>
          <cell r="V3" t="str">
            <v>Aug.'2000</v>
          </cell>
          <cell r="W3" t="str">
            <v>Sept.'2000</v>
          </cell>
          <cell r="AC3" t="str">
            <v>Jan.'2000</v>
          </cell>
          <cell r="AD3" t="str">
            <v>Feb.'2000</v>
          </cell>
          <cell r="AE3" t="str">
            <v>Mar.'2000</v>
          </cell>
          <cell r="AF3" t="str">
            <v>Apr.'2000</v>
          </cell>
          <cell r="AG3" t="str">
            <v>May'2000</v>
          </cell>
          <cell r="AH3" t="str">
            <v>Jun.'2000</v>
          </cell>
          <cell r="AI3" t="str">
            <v>Jul.'2000</v>
          </cell>
          <cell r="AJ3" t="str">
            <v>Aug.'2000</v>
          </cell>
          <cell r="AK3" t="str">
            <v>Sept.'2000</v>
          </cell>
          <cell r="AL3" t="str">
            <v>Oct.'2000</v>
          </cell>
          <cell r="AM3" t="str">
            <v>Nov.'2000</v>
          </cell>
          <cell r="AN3" t="str">
            <v>Dec.'2000</v>
          </cell>
        </row>
        <row r="4">
          <cell r="B4">
            <v>212938.26</v>
          </cell>
          <cell r="C4">
            <v>225200.95</v>
          </cell>
          <cell r="D4">
            <v>229715.83000000002</v>
          </cell>
          <cell r="E4">
            <v>232319.66999999998</v>
          </cell>
          <cell r="F4">
            <v>237256.34</v>
          </cell>
          <cell r="G4">
            <v>249891.53</v>
          </cell>
          <cell r="H4">
            <v>258691.37</v>
          </cell>
          <cell r="I4">
            <v>267616.56</v>
          </cell>
          <cell r="J4">
            <v>278086.16000000003</v>
          </cell>
          <cell r="K4">
            <v>293577.61</v>
          </cell>
          <cell r="L4">
            <v>303277.93</v>
          </cell>
          <cell r="M4">
            <v>312985.13</v>
          </cell>
          <cell r="O4">
            <v>122900.95</v>
          </cell>
          <cell r="P4">
            <v>129937.29</v>
          </cell>
          <cell r="Q4">
            <v>134446.64000000001</v>
          </cell>
          <cell r="R4">
            <v>137025.19</v>
          </cell>
          <cell r="S4">
            <v>140392.53</v>
          </cell>
          <cell r="T4">
            <v>146747.41</v>
          </cell>
          <cell r="U4">
            <v>153864.75</v>
          </cell>
          <cell r="V4">
            <v>158837.57999999999</v>
          </cell>
          <cell r="W4">
            <v>165119.67000000001</v>
          </cell>
          <cell r="X4">
            <v>176624.96</v>
          </cell>
          <cell r="Y4">
            <v>182577.4</v>
          </cell>
          <cell r="Z4">
            <v>191306.73</v>
          </cell>
          <cell r="AC4">
            <v>90037.31</v>
          </cell>
          <cell r="AD4">
            <v>95263.66</v>
          </cell>
          <cell r="AE4">
            <v>95269.19</v>
          </cell>
          <cell r="AF4">
            <v>95294.48</v>
          </cell>
          <cell r="AG4">
            <v>96863.81</v>
          </cell>
          <cell r="AH4">
            <v>103144.12</v>
          </cell>
          <cell r="AI4">
            <v>104826.62</v>
          </cell>
          <cell r="AJ4">
            <v>108778.98</v>
          </cell>
          <cell r="AK4">
            <v>112966.49</v>
          </cell>
          <cell r="AL4">
            <v>116952.65</v>
          </cell>
          <cell r="AM4">
            <v>120700.53</v>
          </cell>
          <cell r="AN4">
            <v>121678.39999999999</v>
          </cell>
        </row>
        <row r="5">
          <cell r="B5">
            <v>156327.9</v>
          </cell>
          <cell r="C5">
            <v>165349.22999999998</v>
          </cell>
          <cell r="D5">
            <v>166715.19</v>
          </cell>
          <cell r="E5">
            <v>168427.81</v>
          </cell>
          <cell r="F5">
            <v>171264.4</v>
          </cell>
          <cell r="G5">
            <v>180065.12</v>
          </cell>
          <cell r="H5">
            <v>187836.28</v>
          </cell>
          <cell r="I5">
            <v>194754.09000000003</v>
          </cell>
          <cell r="J5">
            <v>199605.46000000002</v>
          </cell>
          <cell r="K5">
            <v>215560.94</v>
          </cell>
          <cell r="L5">
            <v>223666.32</v>
          </cell>
          <cell r="M5">
            <v>233851.77000000002</v>
          </cell>
          <cell r="O5">
            <v>88959.14</v>
          </cell>
          <cell r="P5">
            <v>95008.61</v>
          </cell>
          <cell r="Q5">
            <v>95931.51</v>
          </cell>
          <cell r="R5">
            <v>97558.06</v>
          </cell>
          <cell r="S5">
            <v>99016.47</v>
          </cell>
          <cell r="T5">
            <v>103132.33</v>
          </cell>
          <cell r="U5">
            <v>109246.91</v>
          </cell>
          <cell r="V5">
            <v>112617.13</v>
          </cell>
          <cell r="W5">
            <v>114400.1</v>
          </cell>
          <cell r="X5">
            <v>125756.67</v>
          </cell>
          <cell r="Y5">
            <v>130802</v>
          </cell>
          <cell r="Z5">
            <v>139091.19</v>
          </cell>
          <cell r="AC5">
            <v>67368.759999999995</v>
          </cell>
          <cell r="AD5">
            <v>70340.62</v>
          </cell>
          <cell r="AE5">
            <v>70783.679999999993</v>
          </cell>
          <cell r="AF5">
            <v>70869.75</v>
          </cell>
          <cell r="AG5">
            <v>72247.929999999993</v>
          </cell>
          <cell r="AH5">
            <v>76932.789999999994</v>
          </cell>
          <cell r="AI5">
            <v>78589.37</v>
          </cell>
          <cell r="AJ5">
            <v>82136.960000000006</v>
          </cell>
          <cell r="AK5">
            <v>85205.36</v>
          </cell>
          <cell r="AL5">
            <v>89804.27</v>
          </cell>
          <cell r="AM5">
            <v>92864.320000000007</v>
          </cell>
          <cell r="AN5">
            <v>94760.58</v>
          </cell>
        </row>
        <row r="6">
          <cell r="B6">
            <v>30766.32</v>
          </cell>
          <cell r="C6">
            <v>37981.68</v>
          </cell>
          <cell r="D6">
            <v>32681.74</v>
          </cell>
          <cell r="E6">
            <v>33961.53</v>
          </cell>
          <cell r="F6">
            <v>38123.42</v>
          </cell>
          <cell r="G6">
            <v>37395.160000000003</v>
          </cell>
          <cell r="H6">
            <v>40608.86</v>
          </cell>
          <cell r="I6">
            <v>42975.34</v>
          </cell>
          <cell r="J6">
            <v>45444.57</v>
          </cell>
          <cell r="K6">
            <v>48427.149999999994</v>
          </cell>
          <cell r="L6">
            <v>43656.11</v>
          </cell>
          <cell r="M6">
            <v>46739.85</v>
          </cell>
          <cell r="O6">
            <v>17262.28</v>
          </cell>
          <cell r="P6">
            <v>21827.42</v>
          </cell>
          <cell r="Q6">
            <v>18138.45</v>
          </cell>
          <cell r="R6">
            <v>20886</v>
          </cell>
          <cell r="S6">
            <v>24417.98</v>
          </cell>
          <cell r="T6">
            <v>21579.22</v>
          </cell>
          <cell r="U6">
            <v>24733.81</v>
          </cell>
          <cell r="V6">
            <v>25783.81</v>
          </cell>
          <cell r="W6">
            <v>26080.78</v>
          </cell>
          <cell r="X6">
            <v>28393.71</v>
          </cell>
          <cell r="Y6">
            <v>26293.35</v>
          </cell>
          <cell r="Z6">
            <v>29701.87</v>
          </cell>
          <cell r="AC6">
            <v>13504.04</v>
          </cell>
          <cell r="AD6">
            <v>16154.26</v>
          </cell>
          <cell r="AE6">
            <v>14543.29</v>
          </cell>
          <cell r="AF6">
            <v>13075.53</v>
          </cell>
          <cell r="AG6">
            <v>13705.44</v>
          </cell>
          <cell r="AH6">
            <v>15815.94</v>
          </cell>
          <cell r="AI6">
            <v>15875.05</v>
          </cell>
          <cell r="AJ6">
            <v>17191.53</v>
          </cell>
          <cell r="AK6">
            <v>19363.79</v>
          </cell>
          <cell r="AL6">
            <v>20033.439999999999</v>
          </cell>
          <cell r="AM6">
            <v>17362.759999999998</v>
          </cell>
          <cell r="AN6">
            <v>17037.98</v>
          </cell>
        </row>
        <row r="7">
          <cell r="B7">
            <v>80005.94</v>
          </cell>
          <cell r="C7">
            <v>86941.319999999992</v>
          </cell>
          <cell r="D7">
            <v>92130.52</v>
          </cell>
          <cell r="E7">
            <v>95897.11</v>
          </cell>
          <cell r="F7">
            <v>98209</v>
          </cell>
          <cell r="G7">
            <v>106345.98999999999</v>
          </cell>
          <cell r="H7">
            <v>111896.89000000001</v>
          </cell>
          <cell r="I7">
            <v>114398.17</v>
          </cell>
          <cell r="J7">
            <v>116545.01000000001</v>
          </cell>
          <cell r="K7">
            <v>122612.01</v>
          </cell>
          <cell r="L7">
            <v>138298.98000000001</v>
          </cell>
          <cell r="M7">
            <v>137416.19</v>
          </cell>
          <cell r="O7">
            <v>49533.94</v>
          </cell>
          <cell r="P7">
            <v>55973.38</v>
          </cell>
          <cell r="Q7">
            <v>59772.03</v>
          </cell>
          <cell r="R7">
            <v>61797.38</v>
          </cell>
          <cell r="S7">
            <v>63118.67</v>
          </cell>
          <cell r="T7">
            <v>66219.649999999994</v>
          </cell>
          <cell r="U7">
            <v>70746.960000000006</v>
          </cell>
          <cell r="V7">
            <v>73161.58</v>
          </cell>
          <cell r="W7">
            <v>74624.61</v>
          </cell>
          <cell r="X7">
            <v>79235.259999999995</v>
          </cell>
          <cell r="Y7">
            <v>91413.66</v>
          </cell>
          <cell r="Z7">
            <v>87842.37</v>
          </cell>
          <cell r="AC7">
            <v>30472</v>
          </cell>
          <cell r="AD7">
            <v>30967.94</v>
          </cell>
          <cell r="AE7">
            <v>32358.49</v>
          </cell>
          <cell r="AF7">
            <v>34099.730000000003</v>
          </cell>
          <cell r="AG7">
            <v>35090.33</v>
          </cell>
          <cell r="AH7">
            <v>40126.339999999997</v>
          </cell>
          <cell r="AI7">
            <v>41149.93</v>
          </cell>
          <cell r="AJ7">
            <v>41236.589999999997</v>
          </cell>
          <cell r="AK7">
            <v>41920.400000000001</v>
          </cell>
          <cell r="AL7">
            <v>43376.75</v>
          </cell>
          <cell r="AM7">
            <v>46885.32</v>
          </cell>
          <cell r="AN7">
            <v>49573.82</v>
          </cell>
        </row>
        <row r="8">
          <cell r="B8">
            <v>66715.959999999992</v>
          </cell>
          <cell r="C8">
            <v>72897.429999999993</v>
          </cell>
          <cell r="D8">
            <v>71730.66</v>
          </cell>
          <cell r="E8">
            <v>73409.989999999991</v>
          </cell>
          <cell r="F8">
            <v>73330.459999999992</v>
          </cell>
          <cell r="G8">
            <v>71371.95</v>
          </cell>
          <cell r="H8">
            <v>74867.06</v>
          </cell>
          <cell r="I8">
            <v>75178.3</v>
          </cell>
          <cell r="J8">
            <v>76328.55</v>
          </cell>
          <cell r="K8">
            <v>79000.13</v>
          </cell>
          <cell r="L8">
            <v>83108.12</v>
          </cell>
          <cell r="M8">
            <v>83261.78</v>
          </cell>
          <cell r="O8">
            <v>36068.11</v>
          </cell>
          <cell r="P8">
            <v>41399.89</v>
          </cell>
          <cell r="Q8">
            <v>39103.67</v>
          </cell>
          <cell r="R8">
            <v>40432.47</v>
          </cell>
          <cell r="S8">
            <v>43432.21</v>
          </cell>
          <cell r="T8">
            <v>40539.1</v>
          </cell>
          <cell r="U8">
            <v>42274.21</v>
          </cell>
          <cell r="V8">
            <v>43954.76</v>
          </cell>
          <cell r="W8">
            <v>43661.23</v>
          </cell>
          <cell r="X8">
            <v>46590.75</v>
          </cell>
          <cell r="Y8">
            <v>48700.639999999999</v>
          </cell>
          <cell r="Z8">
            <v>49066.25</v>
          </cell>
          <cell r="AC8">
            <v>30647.85</v>
          </cell>
          <cell r="AD8">
            <v>31497.54</v>
          </cell>
          <cell r="AE8">
            <v>32626.99</v>
          </cell>
          <cell r="AF8">
            <v>32977.519999999997</v>
          </cell>
          <cell r="AG8">
            <v>29898.25</v>
          </cell>
          <cell r="AH8">
            <v>30832.85</v>
          </cell>
          <cell r="AI8">
            <v>32592.85</v>
          </cell>
          <cell r="AJ8">
            <v>31223.54</v>
          </cell>
          <cell r="AK8">
            <v>32667.32</v>
          </cell>
          <cell r="AL8">
            <v>32409.38</v>
          </cell>
          <cell r="AM8">
            <v>34407.480000000003</v>
          </cell>
          <cell r="AN8">
            <v>34195.53</v>
          </cell>
        </row>
        <row r="9">
          <cell r="B9">
            <v>21777.82</v>
          </cell>
          <cell r="C9">
            <v>22030.26</v>
          </cell>
          <cell r="D9">
            <v>21651.16</v>
          </cell>
          <cell r="E9">
            <v>20723.440000000002</v>
          </cell>
          <cell r="F9">
            <v>21274.350000000002</v>
          </cell>
          <cell r="G9">
            <v>21798.14</v>
          </cell>
          <cell r="H9">
            <v>21760.910000000003</v>
          </cell>
          <cell r="I9">
            <v>21264.78</v>
          </cell>
          <cell r="J9">
            <v>21437.55</v>
          </cell>
          <cell r="K9">
            <v>19946.400000000001</v>
          </cell>
          <cell r="L9">
            <v>21356.720000000001</v>
          </cell>
          <cell r="M9">
            <v>20615.46</v>
          </cell>
          <cell r="O9">
            <v>17255.09</v>
          </cell>
          <cell r="P9">
            <v>17266.189999999999</v>
          </cell>
          <cell r="Q9">
            <v>17107.34</v>
          </cell>
          <cell r="R9">
            <v>16011.94</v>
          </cell>
          <cell r="S9">
            <v>16475.63</v>
          </cell>
          <cell r="T9">
            <v>16890.919999999998</v>
          </cell>
          <cell r="U9">
            <v>16601.060000000001</v>
          </cell>
          <cell r="V9">
            <v>16611.86</v>
          </cell>
          <cell r="W9">
            <v>16628.96</v>
          </cell>
          <cell r="X9">
            <v>15714.35</v>
          </cell>
          <cell r="Y9">
            <v>16623.64</v>
          </cell>
          <cell r="Z9">
            <v>16537.38</v>
          </cell>
          <cell r="AC9">
            <v>4522.7299999999996</v>
          </cell>
          <cell r="AD9">
            <v>4764.07</v>
          </cell>
          <cell r="AE9">
            <v>4543.82</v>
          </cell>
          <cell r="AF9">
            <v>4711.5</v>
          </cell>
          <cell r="AG9">
            <v>4798.72</v>
          </cell>
          <cell r="AH9">
            <v>4907.22</v>
          </cell>
          <cell r="AI9">
            <v>5159.8500000000004</v>
          </cell>
          <cell r="AJ9">
            <v>4652.92</v>
          </cell>
          <cell r="AK9">
            <v>4808.59</v>
          </cell>
          <cell r="AL9">
            <v>4232.05</v>
          </cell>
          <cell r="AM9">
            <v>4733.08</v>
          </cell>
          <cell r="AN9">
            <v>4078.08</v>
          </cell>
        </row>
      </sheetData>
      <sheetData sheetId="1">
        <row r="10">
          <cell r="B10">
            <v>7.6440000000000001</v>
          </cell>
        </row>
        <row r="11">
          <cell r="B11">
            <v>2.645</v>
          </cell>
        </row>
        <row r="12">
          <cell r="B12">
            <v>2.7690000000000001</v>
          </cell>
        </row>
        <row r="13">
          <cell r="B13">
            <v>8.61</v>
          </cell>
        </row>
        <row r="14">
          <cell r="B14">
            <v>23.632999999999999</v>
          </cell>
        </row>
      </sheetData>
      <sheetData sheetId="2"/>
      <sheetData sheetId="3"/>
      <sheetData sheetId="4"/>
      <sheetData sheetId="5"/>
      <sheetData sheetId="6"/>
      <sheetData sheetId="7"/>
      <sheetData sheetId="8"/>
      <sheetData sheetId="9"/>
      <sheetData sheetId="10"/>
      <sheetData sheetId="11">
        <row r="1">
          <cell r="M1" t="str">
            <v>SECTORAL DISTRIBUTION OF LOANS AND ADVANCES OF</v>
          </cell>
        </row>
        <row r="46">
          <cell r="D46">
            <v>16.873799695370963</v>
          </cell>
        </row>
        <row r="47">
          <cell r="D47">
            <v>5.8387232069932233</v>
          </cell>
        </row>
        <row r="48">
          <cell r="D48">
            <v>6.1124478488333596</v>
          </cell>
        </row>
        <row r="49">
          <cell r="D49">
            <v>19.00620295357718</v>
          </cell>
        </row>
        <row r="50">
          <cell r="D50">
            <v>52.168826295225266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ed Indicators "/>
      <sheetName val="1"/>
      <sheetName val="2"/>
      <sheetName val="3"/>
      <sheetName val="4"/>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topLeftCell="A3" zoomScale="120" zoomScaleNormal="120" workbookViewId="0">
      <selection activeCell="C16" sqref="C16:G16"/>
    </sheetView>
  </sheetViews>
  <sheetFormatPr defaultColWidth="9.109375" defaultRowHeight="14.4"/>
  <cols>
    <col min="1" max="1" width="1.44140625" customWidth="1"/>
    <col min="2" max="2" width="19.109375" customWidth="1"/>
    <col min="3" max="4" width="12.109375" customWidth="1"/>
    <col min="5" max="5" width="19.44140625" customWidth="1"/>
    <col min="6" max="6" width="11.44140625" customWidth="1"/>
    <col min="7" max="7" width="10.109375" customWidth="1"/>
    <col min="8" max="8" width="16.44140625" customWidth="1"/>
    <col min="9" max="9" width="1.109375" customWidth="1"/>
    <col min="14" max="14" width="20.44140625" customWidth="1"/>
  </cols>
  <sheetData>
    <row r="1" spans="2:8" ht="18.75" customHeight="1">
      <c r="B1" s="394"/>
      <c r="C1" s="394"/>
      <c r="D1" s="394"/>
      <c r="E1" s="394"/>
      <c r="F1" s="394"/>
      <c r="G1" s="394"/>
      <c r="H1" s="394"/>
    </row>
    <row r="2" spans="2:8" ht="30" customHeight="1">
      <c r="B2" s="394"/>
      <c r="C2" s="395"/>
      <c r="D2" s="395"/>
      <c r="E2" s="396" t="s">
        <v>0</v>
      </c>
      <c r="F2" s="395"/>
      <c r="G2" s="395"/>
      <c r="H2" s="394"/>
    </row>
    <row r="3" spans="2:8" ht="30" customHeight="1">
      <c r="B3" s="394"/>
      <c r="C3" s="394"/>
      <c r="D3" s="394"/>
      <c r="E3" s="397" t="s">
        <v>1</v>
      </c>
      <c r="F3" s="394"/>
      <c r="G3" s="394"/>
      <c r="H3" s="394"/>
    </row>
    <row r="4" spans="2:8" ht="18.75" customHeight="1">
      <c r="B4" s="394"/>
      <c r="C4" s="394"/>
      <c r="D4" s="394"/>
      <c r="E4" s="394"/>
      <c r="F4" s="394"/>
      <c r="G4" s="394"/>
      <c r="H4" s="394"/>
    </row>
    <row r="5" spans="2:8" ht="6.75" customHeight="1"/>
    <row r="6" spans="2:8" ht="36" customHeight="1">
      <c r="H6" s="398" t="s">
        <v>410</v>
      </c>
    </row>
    <row r="7" spans="2:8" ht="61.5" customHeight="1"/>
    <row r="8" spans="2:8" ht="18" customHeight="1"/>
    <row r="9" spans="2:8" ht="30" customHeight="1">
      <c r="B9" s="399"/>
      <c r="C9" s="770"/>
      <c r="D9" s="772"/>
      <c r="E9" s="772"/>
      <c r="F9" s="772"/>
      <c r="G9" s="772"/>
    </row>
    <row r="10" spans="2:8" ht="30" customHeight="1">
      <c r="B10" s="399"/>
      <c r="C10" s="773" t="s">
        <v>446</v>
      </c>
      <c r="D10" s="773"/>
      <c r="E10" s="773"/>
      <c r="F10" s="773"/>
      <c r="G10" s="773"/>
    </row>
    <row r="11" spans="2:8" ht="16.5" customHeight="1">
      <c r="B11" s="399"/>
      <c r="C11" s="770"/>
      <c r="D11" s="770"/>
      <c r="E11" s="770"/>
      <c r="F11" s="770"/>
      <c r="G11" s="770"/>
    </row>
    <row r="12" spans="2:8" ht="16.5" customHeight="1">
      <c r="B12" s="399"/>
      <c r="C12" s="770"/>
      <c r="D12" s="770"/>
      <c r="E12" s="770"/>
      <c r="F12" s="770"/>
      <c r="G12" s="770"/>
    </row>
    <row r="13" spans="2:8" ht="16.5" customHeight="1">
      <c r="B13" s="399"/>
      <c r="C13" s="770"/>
      <c r="D13" s="770"/>
      <c r="E13" s="770"/>
      <c r="F13" s="770"/>
      <c r="G13" s="770"/>
    </row>
    <row r="14" spans="2:8" ht="30" customHeight="1">
      <c r="B14" s="399"/>
      <c r="C14" s="771"/>
      <c r="D14" s="771"/>
      <c r="E14" s="771"/>
      <c r="F14" s="771"/>
      <c r="G14" s="771"/>
    </row>
    <row r="15" spans="2:8" ht="16.5" customHeight="1">
      <c r="B15" s="399"/>
      <c r="C15" s="770"/>
      <c r="D15" s="770"/>
      <c r="E15" s="770"/>
      <c r="F15" s="770"/>
      <c r="G15" s="770"/>
    </row>
    <row r="16" spans="2:8" ht="16.5" customHeight="1">
      <c r="B16" s="399"/>
      <c r="C16" s="770"/>
      <c r="D16" s="770"/>
      <c r="E16" s="770"/>
      <c r="F16" s="770"/>
      <c r="G16" s="770"/>
    </row>
    <row r="17" spans="2:7" ht="16.5" customHeight="1">
      <c r="B17" s="399"/>
      <c r="C17" s="770"/>
      <c r="D17" s="770"/>
      <c r="E17" s="770"/>
      <c r="F17" s="770"/>
      <c r="G17" s="770"/>
    </row>
    <row r="18" spans="2:7" ht="16.5" customHeight="1">
      <c r="B18" s="399"/>
      <c r="C18" s="770"/>
      <c r="D18" s="770"/>
      <c r="E18" s="770"/>
      <c r="F18" s="770"/>
      <c r="G18" s="770"/>
    </row>
    <row r="19" spans="2:7" ht="16.5" customHeight="1">
      <c r="B19" s="399"/>
      <c r="C19" s="770"/>
      <c r="D19" s="770"/>
      <c r="E19" s="770"/>
      <c r="F19" s="770"/>
      <c r="G19" s="770"/>
    </row>
    <row r="20" spans="2:7" ht="16.5" customHeight="1">
      <c r="B20" s="399"/>
      <c r="C20" s="770"/>
      <c r="D20" s="770"/>
      <c r="E20" s="770"/>
      <c r="F20" s="770"/>
      <c r="G20" s="770"/>
    </row>
    <row r="21" spans="2:7" ht="16.5" customHeight="1">
      <c r="B21" s="399"/>
      <c r="C21" s="770"/>
      <c r="D21" s="770"/>
      <c r="E21" s="770"/>
      <c r="F21" s="770"/>
      <c r="G21" s="770"/>
    </row>
    <row r="22" spans="2:7" ht="16.5" customHeight="1">
      <c r="B22" s="399"/>
      <c r="C22" s="770"/>
      <c r="D22" s="770"/>
      <c r="E22" s="770"/>
      <c r="F22" s="770"/>
      <c r="G22" s="770"/>
    </row>
    <row r="23" spans="2:7" ht="16.5" customHeight="1">
      <c r="B23" s="399"/>
      <c r="C23" s="770"/>
      <c r="D23" s="770"/>
      <c r="E23" s="770"/>
      <c r="F23" s="770"/>
      <c r="G23" s="770"/>
    </row>
    <row r="24" spans="2:7" ht="30" customHeight="1">
      <c r="B24" s="399"/>
      <c r="C24" s="771"/>
      <c r="D24" s="771"/>
      <c r="E24" s="771"/>
      <c r="F24" s="771"/>
      <c r="G24" s="771"/>
    </row>
    <row r="25" spans="2:7" ht="16.5" customHeight="1">
      <c r="B25" s="399"/>
      <c r="C25" s="770"/>
      <c r="D25" s="770"/>
      <c r="E25" s="770"/>
      <c r="F25" s="770"/>
      <c r="G25" s="770"/>
    </row>
    <row r="26" spans="2:7" ht="16.5" customHeight="1">
      <c r="B26" s="399"/>
      <c r="C26" s="770"/>
      <c r="D26" s="770"/>
      <c r="E26" s="770"/>
      <c r="F26" s="770"/>
      <c r="G26" s="770"/>
    </row>
    <row r="27" spans="2:7" ht="16.5" customHeight="1">
      <c r="B27" s="399"/>
      <c r="C27" s="770"/>
      <c r="D27" s="770"/>
      <c r="E27" s="770"/>
      <c r="F27" s="770"/>
      <c r="G27" s="770"/>
    </row>
    <row r="28" spans="2:7" ht="16.5" customHeight="1">
      <c r="B28" s="399"/>
      <c r="C28" s="770"/>
      <c r="D28" s="770"/>
      <c r="E28" s="770"/>
      <c r="F28" s="770"/>
      <c r="G28" s="770"/>
    </row>
    <row r="29" spans="2:7" ht="16.5" customHeight="1">
      <c r="B29" s="399"/>
      <c r="C29" s="770"/>
      <c r="D29" s="770"/>
      <c r="E29" s="770"/>
      <c r="F29" s="770"/>
      <c r="G29" s="770"/>
    </row>
    <row r="30" spans="2:7" ht="16.5" customHeight="1">
      <c r="B30" s="399"/>
      <c r="C30" s="770"/>
      <c r="D30" s="770"/>
      <c r="E30" s="770"/>
      <c r="F30" s="770"/>
      <c r="G30" s="770"/>
    </row>
    <row r="31" spans="2:7" ht="16.5" customHeight="1">
      <c r="B31" s="399"/>
      <c r="C31" s="770"/>
      <c r="D31" s="770"/>
      <c r="E31" s="770"/>
      <c r="F31" s="770"/>
      <c r="G31" s="770"/>
    </row>
    <row r="32" spans="2:7" ht="16.5" customHeight="1">
      <c r="B32" s="399"/>
      <c r="C32" s="770"/>
      <c r="D32" s="770"/>
      <c r="E32" s="770"/>
      <c r="F32" s="770"/>
      <c r="G32" s="770"/>
    </row>
    <row r="33" spans="2:8" ht="16.5" customHeight="1">
      <c r="B33" s="399"/>
      <c r="C33" s="770"/>
      <c r="D33" s="770"/>
      <c r="E33" s="770"/>
      <c r="F33" s="770"/>
      <c r="G33" s="770"/>
    </row>
    <row r="34" spans="2:8" ht="60" customHeight="1"/>
    <row r="35" spans="2:8">
      <c r="B35" s="400" t="s">
        <v>2</v>
      </c>
    </row>
    <row r="36" spans="2:8">
      <c r="B36" s="401" t="s">
        <v>3</v>
      </c>
    </row>
    <row r="37" spans="2:8">
      <c r="B37" t="s">
        <v>4</v>
      </c>
      <c r="H37" s="402"/>
    </row>
    <row r="38" spans="2:8" ht="3.75" customHeight="1"/>
  </sheetData>
  <mergeCells count="25">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s>
  <printOptions horizontalCentered="1"/>
  <pageMargins left="0.35" right="0.34" top="1" bottom="0.33" header="0.17" footer="0.16"/>
  <pageSetup scale="9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109375" defaultRowHeight="13.8"/>
  <cols>
    <col min="1" max="1" width="1" style="13" customWidth="1"/>
    <col min="2" max="2" width="6" style="13" customWidth="1"/>
    <col min="3" max="3" width="3.44140625" style="13" customWidth="1"/>
    <col min="4" max="23" width="7.109375" style="13" customWidth="1"/>
    <col min="24" max="24" width="8.44140625" style="13" customWidth="1"/>
    <col min="25" max="25" width="7.109375" style="257" customWidth="1"/>
    <col min="26" max="26" width="8.44140625" style="13" customWidth="1"/>
    <col min="27" max="27" width="1.109375" style="13" customWidth="1"/>
    <col min="28" max="16384" width="9.109375" style="13"/>
  </cols>
  <sheetData>
    <row r="1" spans="2:31" ht="26.25" customHeight="1">
      <c r="B1" s="258" t="s">
        <v>109</v>
      </c>
      <c r="D1" s="12"/>
      <c r="E1" s="12"/>
      <c r="F1" s="12"/>
      <c r="G1" s="12"/>
      <c r="H1" s="12"/>
      <c r="I1" s="12"/>
      <c r="J1" s="12"/>
      <c r="K1" s="12"/>
    </row>
    <row r="2" spans="2:31" ht="14.4" hidden="1">
      <c r="B2" s="92"/>
      <c r="D2" s="785" t="s">
        <v>33</v>
      </c>
      <c r="E2" s="786"/>
      <c r="F2" s="786"/>
      <c r="G2" s="787"/>
      <c r="H2" s="785" t="s">
        <v>34</v>
      </c>
      <c r="I2" s="788"/>
      <c r="J2" s="788"/>
      <c r="K2" s="788"/>
      <c r="L2" s="789"/>
      <c r="M2" s="785" t="s">
        <v>35</v>
      </c>
      <c r="N2" s="788"/>
      <c r="O2" s="788"/>
      <c r="P2" s="788"/>
      <c r="Q2" s="788"/>
      <c r="R2" s="788"/>
      <c r="S2" s="788"/>
      <c r="T2" s="788"/>
      <c r="U2" s="788"/>
      <c r="V2" s="788"/>
      <c r="W2" s="789"/>
      <c r="X2" s="8"/>
      <c r="Y2" s="289"/>
      <c r="Z2" s="230"/>
    </row>
    <row r="3" spans="2:31" s="12" customFormat="1" ht="123.75" customHeight="1">
      <c r="B3" s="260" t="s">
        <v>110</v>
      </c>
      <c r="C3" s="449" t="s">
        <v>111</v>
      </c>
      <c r="D3" s="450" t="s">
        <v>38</v>
      </c>
      <c r="E3" s="450" t="s">
        <v>39</v>
      </c>
      <c r="F3" s="450" t="s">
        <v>40</v>
      </c>
      <c r="G3" s="450" t="s">
        <v>41</v>
      </c>
      <c r="H3" s="451" t="s">
        <v>42</v>
      </c>
      <c r="I3" s="452" t="s">
        <v>43</v>
      </c>
      <c r="J3" s="451" t="s">
        <v>44</v>
      </c>
      <c r="K3" s="451" t="s">
        <v>45</v>
      </c>
      <c r="L3" s="452" t="s">
        <v>46</v>
      </c>
      <c r="M3" s="453" t="s">
        <v>47</v>
      </c>
      <c r="N3" s="453" t="s">
        <v>48</v>
      </c>
      <c r="O3" s="453" t="s">
        <v>49</v>
      </c>
      <c r="P3" s="453" t="s">
        <v>50</v>
      </c>
      <c r="Q3" s="453" t="s">
        <v>51</v>
      </c>
      <c r="R3" s="453" t="s">
        <v>52</v>
      </c>
      <c r="S3" s="453" t="s">
        <v>53</v>
      </c>
      <c r="T3" s="453" t="s">
        <v>54</v>
      </c>
      <c r="U3" s="453" t="s">
        <v>55</v>
      </c>
      <c r="V3" s="453" t="s">
        <v>56</v>
      </c>
      <c r="W3" s="453" t="s">
        <v>57</v>
      </c>
      <c r="X3" s="454" t="s">
        <v>72</v>
      </c>
      <c r="Y3" s="456" t="s">
        <v>59</v>
      </c>
      <c r="Z3" s="290" t="s">
        <v>60</v>
      </c>
      <c r="AC3" s="8" t="s">
        <v>61</v>
      </c>
      <c r="AD3" s="8" t="s">
        <v>62</v>
      </c>
      <c r="AE3" s="8" t="s">
        <v>63</v>
      </c>
    </row>
    <row r="4" spans="2:31" ht="24.75" hidden="1" customHeight="1">
      <c r="B4" s="61">
        <v>2006</v>
      </c>
      <c r="C4" s="87"/>
      <c r="D4" s="261"/>
      <c r="E4" s="262"/>
      <c r="F4" s="263"/>
      <c r="G4" s="264"/>
      <c r="H4" s="265"/>
      <c r="I4" s="274"/>
      <c r="J4" s="265"/>
      <c r="K4" s="275"/>
      <c r="L4" s="265"/>
      <c r="M4" s="276"/>
      <c r="N4" s="277"/>
      <c r="O4" s="276"/>
      <c r="P4" s="277"/>
      <c r="Q4" s="276"/>
      <c r="R4" s="277"/>
      <c r="S4" s="276"/>
      <c r="T4" s="277"/>
      <c r="U4" s="276"/>
      <c r="V4" s="281"/>
      <c r="W4" s="276"/>
      <c r="X4" s="282"/>
      <c r="Y4" s="291"/>
      <c r="Z4" s="292"/>
    </row>
    <row r="5" spans="2:31" ht="27" hidden="1" customHeight="1">
      <c r="B5" s="61">
        <v>2007</v>
      </c>
      <c r="C5" s="87"/>
      <c r="D5" s="266">
        <f>'T1'!D5/'T1'!D4*100-100</f>
        <v>-1.3466049846451114</v>
      </c>
      <c r="E5" s="267">
        <f>'T1'!E5/'T1'!E4*100-100</f>
        <v>4.7316466853831542</v>
      </c>
      <c r="F5" s="267">
        <f>'T1'!F5/'T1'!F4*100-100</f>
        <v>-4.0926213861566083</v>
      </c>
      <c r="G5" s="267">
        <f>'T1'!G5/'T1'!G4*100-100</f>
        <v>-7.24724865426181</v>
      </c>
      <c r="H5" s="268">
        <f>'T1'!H5/'T1'!H4*100-100</f>
        <v>6.8620817807626366</v>
      </c>
      <c r="I5" s="268">
        <f>'T1'!I5/'T1'!I4*100-100</f>
        <v>-1.2158585036716687</v>
      </c>
      <c r="J5" s="268">
        <f>'T1'!J5/'T1'!J4*100-100</f>
        <v>-17.212572480725925</v>
      </c>
      <c r="K5" s="268">
        <f>'T1'!K5/'T1'!K4*100-100</f>
        <v>1.1610769957487861</v>
      </c>
      <c r="L5" s="268">
        <f>'T1'!L5/'T1'!L4*100-100</f>
        <v>23.151961617022863</v>
      </c>
      <c r="M5" s="278">
        <f>'T1'!M5/'T1'!M4*100-100</f>
        <v>5.4284631041020788</v>
      </c>
      <c r="N5" s="278">
        <f>'T1'!N5/'T1'!N4*100-100</f>
        <v>2.5176993943778001</v>
      </c>
      <c r="O5" s="278">
        <f>'T1'!O5/'T1'!O4*100-100</f>
        <v>9.1710519957396457</v>
      </c>
      <c r="P5" s="278">
        <f>'T1'!P5/'T1'!P4*100-100</f>
        <v>4.0999999999999943</v>
      </c>
      <c r="Q5" s="278">
        <f>'T1'!Q5/'T1'!Q4*100-100</f>
        <v>18.380405371958403</v>
      </c>
      <c r="R5" s="278">
        <f>'T1'!R5/'T1'!R4*100-100</f>
        <v>2.4000000000000057</v>
      </c>
      <c r="S5" s="278">
        <f>'T1'!S5/'T1'!S4*100-100</f>
        <v>3.8649272623241018</v>
      </c>
      <c r="T5" s="278">
        <f>'T1'!T5/'T1'!T4*100-100</f>
        <v>11.299999999999997</v>
      </c>
      <c r="U5" s="278">
        <f>'T1'!U5/'T1'!U4*100-100</f>
        <v>10.000000000000014</v>
      </c>
      <c r="V5" s="278">
        <f>'T1'!V5/'T1'!V4*100-100</f>
        <v>3.7758340527317245</v>
      </c>
      <c r="W5" s="278">
        <f>'T1'!W5/'T1'!W4*100-100</f>
        <v>8.8724113362124655</v>
      </c>
      <c r="X5" s="283">
        <f>'T1'!X5/'T1'!X4*100-100</f>
        <v>4.4933544060850892</v>
      </c>
      <c r="Y5" s="293">
        <f>'T1'!Y5/'T1'!Y4*100-100</f>
        <v>45.573883590117816</v>
      </c>
      <c r="Z5" s="50">
        <f>'T1'!Z5/'T1'!Z4*100-100</f>
        <v>6.4597679891949014</v>
      </c>
      <c r="AA5" s="62"/>
    </row>
    <row r="6" spans="2:31" ht="20.25" hidden="1" customHeight="1">
      <c r="B6" s="61">
        <v>2008</v>
      </c>
      <c r="C6" s="87"/>
      <c r="D6" s="266">
        <f>'T1'!D6/'T1'!D5*100-100</f>
        <v>8.5999999999999801</v>
      </c>
      <c r="E6" s="267">
        <f>'T1'!E6/'T1'!E5*100-100</f>
        <v>5.1039654770627578</v>
      </c>
      <c r="F6" s="267">
        <f>'T1'!F6/'T1'!F5*100-100</f>
        <v>-3.3201314451929846</v>
      </c>
      <c r="G6" s="267">
        <f>'T1'!G6/'T1'!G5*100-100</f>
        <v>17.38077658018679</v>
      </c>
      <c r="H6" s="268">
        <f>'T1'!H6/'T1'!H5*100-100</f>
        <v>2.4193734822772939</v>
      </c>
      <c r="I6" s="268">
        <f>'T1'!I6/'T1'!I5*100-100</f>
        <v>3.7004753770359002</v>
      </c>
      <c r="J6" s="268">
        <f>'T1'!J6/'T1'!J5*100-100</f>
        <v>19.423493246993189</v>
      </c>
      <c r="K6" s="268">
        <f>'T1'!K6/'T1'!K5*100-100</f>
        <v>0.84657122311537591</v>
      </c>
      <c r="L6" s="268">
        <f>'T1'!L6/'T1'!L5*100-100</f>
        <v>38.983489705249866</v>
      </c>
      <c r="M6" s="278">
        <f>'T1'!M6/'T1'!M5*100-100</f>
        <v>9.5045687599997422</v>
      </c>
      <c r="N6" s="278">
        <f>'T1'!N6/'T1'!N5*100-100</f>
        <v>9.0755497430803871</v>
      </c>
      <c r="O6" s="278">
        <f>'T1'!O6/'T1'!O5*100-100</f>
        <v>3.8278599962842179</v>
      </c>
      <c r="P6" s="278">
        <f>'T1'!P6/'T1'!P5*100-100</f>
        <v>19.500000000000057</v>
      </c>
      <c r="Q6" s="278">
        <f>'T1'!Q6/'T1'!Q5*100-100</f>
        <v>10.781644687910713</v>
      </c>
      <c r="R6" s="278">
        <f>'T1'!R6/'T1'!R5*100-100</f>
        <v>2.4000000000000057</v>
      </c>
      <c r="S6" s="278">
        <f>'T1'!S6/'T1'!S5*100-100</f>
        <v>-1.8306603763185763</v>
      </c>
      <c r="T6" s="278">
        <f>'T1'!T6/'T1'!T5*100-100</f>
        <v>12.734106372296395</v>
      </c>
      <c r="U6" s="278">
        <f>'T1'!U6/'T1'!U5*100-100</f>
        <v>13.02545062030822</v>
      </c>
      <c r="V6" s="278">
        <f>'T1'!V6/'T1'!V5*100-100</f>
        <v>4.439205727112423</v>
      </c>
      <c r="W6" s="278">
        <f>'T1'!W6/'T1'!W5*100-100</f>
        <v>9.1613688484176237</v>
      </c>
      <c r="X6" s="283">
        <f>'T1'!X6/'T1'!X5*100-100</f>
        <v>9.3174233314594801</v>
      </c>
      <c r="Y6" s="293">
        <f>'T1'!Y6/'T1'!Y5*100-100</f>
        <v>-4.2307798138319015</v>
      </c>
      <c r="Z6" s="50">
        <f>'T1'!Z6/'T1'!Z5*100-100</f>
        <v>8.4306380242699817</v>
      </c>
      <c r="AA6" s="62"/>
    </row>
    <row r="7" spans="2:31" ht="20.25" hidden="1" customHeight="1">
      <c r="B7" s="61">
        <v>2009</v>
      </c>
      <c r="C7" s="87"/>
      <c r="D7" s="266">
        <f>'T1'!D7/'T1'!D6*100-100</f>
        <v>10.209647386846072</v>
      </c>
      <c r="E7" s="267">
        <f>'T1'!E7/'T1'!E6*100-100</f>
        <v>4.3665196467012066</v>
      </c>
      <c r="F7" s="267">
        <f>'T1'!F7/'T1'!F6*100-100</f>
        <v>0.72021484773374311</v>
      </c>
      <c r="G7" s="267">
        <f>'T1'!G7/'T1'!G6*100-100</f>
        <v>-5.7114630128117767</v>
      </c>
      <c r="H7" s="268">
        <f>'T1'!H7/'T1'!H6*100-100</f>
        <v>6.7516550123353483</v>
      </c>
      <c r="I7" s="268">
        <f>'T1'!I7/'T1'!I6*100-100</f>
        <v>-1.3056693979478666</v>
      </c>
      <c r="J7" s="268">
        <f>'T1'!J7/'T1'!J6*100-100</f>
        <v>7.5043898300072556</v>
      </c>
      <c r="K7" s="268">
        <f>'T1'!K7/'T1'!K6*100-100</f>
        <v>7.6501011709907232</v>
      </c>
      <c r="L7" s="268">
        <f>'T1'!L7/'T1'!L6*100-100</f>
        <v>9.3355354458181097</v>
      </c>
      <c r="M7" s="278">
        <f>'T1'!M7/'T1'!M6*100-100</f>
        <v>5.3917494416368896</v>
      </c>
      <c r="N7" s="278">
        <f>'T1'!N7/'T1'!N6*100-100</f>
        <v>-3.7785667823986131</v>
      </c>
      <c r="O7" s="278">
        <f>'T1'!O7/'T1'!O6*100-100</f>
        <v>4.4247858761263075</v>
      </c>
      <c r="P7" s="278">
        <f>'T1'!P7/'T1'!P6*100-100</f>
        <v>3.8723543389311885</v>
      </c>
      <c r="Q7" s="278">
        <f>'T1'!Q7/'T1'!Q6*100-100</f>
        <v>9.3234826286889216</v>
      </c>
      <c r="R7" s="278">
        <f>'T1'!R7/'T1'!R6*100-100</f>
        <v>2.4000000000000057</v>
      </c>
      <c r="S7" s="278">
        <f>'T1'!S7/'T1'!S6*100-100</f>
        <v>-1.5500615520755616</v>
      </c>
      <c r="T7" s="278">
        <f>'T1'!T7/'T1'!T6*100-100</f>
        <v>11.687427187715912</v>
      </c>
      <c r="U7" s="278">
        <f>'T1'!U7/'T1'!U6*100-100</f>
        <v>12.353155938741693</v>
      </c>
      <c r="V7" s="278">
        <f>'T1'!V7/'T1'!V6*100-100</f>
        <v>15.152343765660973</v>
      </c>
      <c r="W7" s="278">
        <f>'T1'!W7/'T1'!W6*100-100</f>
        <v>7.4706980818651374</v>
      </c>
      <c r="X7" s="283">
        <f>'T1'!X7/'T1'!X6*100-100</f>
        <v>5.7845251555840065</v>
      </c>
      <c r="Y7" s="293">
        <f>'T1'!Y7/'T1'!Y6*100-100</f>
        <v>-25.194111672337456</v>
      </c>
      <c r="Z7" s="50">
        <f>'T1'!Z7/'T1'!Z6*100-100</f>
        <v>3.9936181714969479</v>
      </c>
      <c r="AA7" s="62"/>
    </row>
    <row r="8" spans="2:31" ht="20.25" hidden="1" customHeight="1">
      <c r="B8" s="61">
        <v>2010</v>
      </c>
      <c r="D8" s="32">
        <f>'T1'!D8/'T1'!D7*100-100</f>
        <v>5.0000539094517364</v>
      </c>
      <c r="E8" s="267">
        <f>'T1'!E8/'T1'!E7*100-100</f>
        <v>4.6493195470650051</v>
      </c>
      <c r="F8" s="267">
        <f>'T1'!F8/'T1'!F7*100-100</f>
        <v>10.07128877010814</v>
      </c>
      <c r="G8" s="267">
        <f>'T1'!G8/'T1'!G7*100-100</f>
        <v>1.4907404468012686</v>
      </c>
      <c r="H8" s="268">
        <f>'T1'!H8/'T1'!H7*100-100</f>
        <v>7.6427830219497821</v>
      </c>
      <c r="I8" s="268">
        <f>'T1'!I8/'T1'!I7*100-100</f>
        <v>7.6004356256203209</v>
      </c>
      <c r="J8" s="268">
        <f>'T1'!J8/'T1'!J7*100-100</f>
        <v>12.260229323741484</v>
      </c>
      <c r="K8" s="268">
        <f>'T1'!K8/'T1'!K7*100-100</f>
        <v>5.2637697178197698</v>
      </c>
      <c r="L8" s="268">
        <f>'T1'!L8/'T1'!L7*100-100</f>
        <v>2.4999999999997442</v>
      </c>
      <c r="M8" s="278">
        <f>'T1'!M8/'T1'!M7*100-100</f>
        <v>13.340973852397028</v>
      </c>
      <c r="N8" s="278">
        <f>'T1'!N8/'T1'!N7*100-100</f>
        <v>2.6877702074690859</v>
      </c>
      <c r="O8" s="278">
        <f>'T1'!O8/'T1'!O7*100-100</f>
        <v>8.0344344616680985</v>
      </c>
      <c r="P8" s="278">
        <f>'T1'!P8/'T1'!P7*100-100</f>
        <v>24.47131263344275</v>
      </c>
      <c r="Q8" s="278">
        <f>'T1'!Q8/'T1'!Q7*100-100</f>
        <v>16.749668529543143</v>
      </c>
      <c r="R8" s="278">
        <f>'T1'!R8/'T1'!R7*100-100</f>
        <v>2.3999999999999204</v>
      </c>
      <c r="S8" s="278">
        <f>'T1'!S8/'T1'!S7*100-100</f>
        <v>23.101047420641834</v>
      </c>
      <c r="T8" s="278">
        <f>'T1'!T8/'T1'!T7*100-100</f>
        <v>3.3754509600378384</v>
      </c>
      <c r="U8" s="278">
        <f>'T1'!U8/'T1'!U7*100-100</f>
        <v>5.2823740596394089</v>
      </c>
      <c r="V8" s="278">
        <f>'T1'!V8/'T1'!V7*100-100</f>
        <v>11.240527828975061</v>
      </c>
      <c r="W8" s="278">
        <f>'T1'!W8/'T1'!W7*100-100</f>
        <v>10.70346615366158</v>
      </c>
      <c r="X8" s="283">
        <f>'T1'!X8/'T1'!X7*100-100</f>
        <v>7.5945982799118497</v>
      </c>
      <c r="Y8" s="293">
        <f>'T1'!Y8/'T1'!Y7*100-100</f>
        <v>10.540410082004087</v>
      </c>
      <c r="Z8" s="50">
        <f>'T1'!Z8/'T1'!Z7*100-100</f>
        <v>7.7171007429217724</v>
      </c>
      <c r="AA8" s="62"/>
    </row>
    <row r="9" spans="2:31" ht="18" hidden="1" customHeight="1">
      <c r="B9" s="33"/>
      <c r="C9" s="51"/>
      <c r="D9" s="304"/>
      <c r="E9" s="305"/>
      <c r="F9" s="304"/>
      <c r="G9" s="304"/>
      <c r="H9" s="306"/>
      <c r="I9" s="307"/>
      <c r="J9" s="307"/>
      <c r="K9" s="307"/>
      <c r="L9" s="307"/>
      <c r="M9" s="308"/>
      <c r="N9" s="309"/>
      <c r="O9" s="310"/>
      <c r="P9" s="308"/>
      <c r="Q9" s="308"/>
      <c r="R9" s="309"/>
      <c r="S9" s="310"/>
      <c r="T9" s="310"/>
      <c r="U9" s="309"/>
      <c r="V9" s="309"/>
      <c r="W9" s="309"/>
      <c r="X9" s="311"/>
      <c r="Y9" s="312"/>
      <c r="Z9" s="313"/>
    </row>
    <row r="10" spans="2:31" ht="30" hidden="1" customHeight="1">
      <c r="B10" s="1">
        <v>2006</v>
      </c>
      <c r="C10" s="271">
        <v>1</v>
      </c>
      <c r="D10" s="272"/>
      <c r="E10" s="262"/>
      <c r="F10" s="261"/>
      <c r="G10" s="262"/>
      <c r="H10" s="265"/>
      <c r="I10" s="274"/>
      <c r="J10" s="265"/>
      <c r="K10" s="274"/>
      <c r="L10" s="265"/>
      <c r="M10" s="276"/>
      <c r="N10" s="277"/>
      <c r="O10" s="276"/>
      <c r="P10" s="277"/>
      <c r="Q10" s="276"/>
      <c r="R10" s="281"/>
      <c r="S10" s="285"/>
      <c r="T10" s="277"/>
      <c r="U10" s="276"/>
      <c r="V10" s="277"/>
      <c r="W10" s="286"/>
      <c r="X10" s="282"/>
      <c r="Y10" s="291"/>
      <c r="Z10" s="295"/>
      <c r="AC10" s="38">
        <f>D10+E10+F10+G10</f>
        <v>0</v>
      </c>
      <c r="AD10" s="38">
        <f>H10+I10+J10+K10+L10</f>
        <v>0</v>
      </c>
      <c r="AE10" s="38">
        <f>M10+N10+O10+P10+Q10+R10+S10+T10+U10+V10+W10</f>
        <v>0</v>
      </c>
    </row>
    <row r="11" spans="2:31" ht="18.75" hidden="1" customHeight="1">
      <c r="B11" s="1"/>
      <c r="C11" s="271">
        <v>2</v>
      </c>
      <c r="D11" s="272"/>
      <c r="E11" s="262"/>
      <c r="F11" s="261"/>
      <c r="G11" s="262"/>
      <c r="H11" s="265"/>
      <c r="I11" s="274"/>
      <c r="J11" s="265"/>
      <c r="K11" s="274"/>
      <c r="L11" s="265"/>
      <c r="M11" s="276"/>
      <c r="N11" s="277"/>
      <c r="O11" s="276"/>
      <c r="P11" s="277"/>
      <c r="Q11" s="276"/>
      <c r="R11" s="281"/>
      <c r="S11" s="287"/>
      <c r="T11" s="277"/>
      <c r="U11" s="276"/>
      <c r="V11" s="277"/>
      <c r="W11" s="286"/>
      <c r="X11" s="282"/>
      <c r="Y11" s="291"/>
      <c r="Z11" s="295"/>
      <c r="AC11" s="58" t="e">
        <f>'T4'!AC11/'T4'!AC10*100-100</f>
        <v>#REF!</v>
      </c>
      <c r="AD11" s="58" t="e">
        <f>'T4'!AD11/'T4'!AD10*100-100</f>
        <v>#REF!</v>
      </c>
      <c r="AE11" s="58" t="e">
        <f>'T4'!AE11/'T4'!AE10*100-100</f>
        <v>#REF!</v>
      </c>
    </row>
    <row r="12" spans="2:31" ht="18.75" hidden="1" customHeight="1">
      <c r="B12" s="1"/>
      <c r="C12" s="271">
        <v>3</v>
      </c>
      <c r="D12" s="272"/>
      <c r="E12" s="262"/>
      <c r="F12" s="261"/>
      <c r="G12" s="262"/>
      <c r="H12" s="265"/>
      <c r="I12" s="274"/>
      <c r="J12" s="265"/>
      <c r="K12" s="274"/>
      <c r="L12" s="265"/>
      <c r="M12" s="276"/>
      <c r="N12" s="277"/>
      <c r="O12" s="276"/>
      <c r="P12" s="277"/>
      <c r="Q12" s="276"/>
      <c r="R12" s="281"/>
      <c r="S12" s="287"/>
      <c r="T12" s="277"/>
      <c r="U12" s="276"/>
      <c r="V12" s="277"/>
      <c r="W12" s="286"/>
      <c r="X12" s="282"/>
      <c r="Y12" s="291"/>
      <c r="Z12" s="295"/>
    </row>
    <row r="13" spans="2:31" ht="18.75" hidden="1" customHeight="1">
      <c r="B13" s="1"/>
      <c r="C13" s="271">
        <v>4</v>
      </c>
      <c r="D13" s="272"/>
      <c r="E13" s="262"/>
      <c r="F13" s="261"/>
      <c r="G13" s="262"/>
      <c r="H13" s="265"/>
      <c r="I13" s="274"/>
      <c r="J13" s="265"/>
      <c r="K13" s="274"/>
      <c r="L13" s="265"/>
      <c r="M13" s="276"/>
      <c r="N13" s="277"/>
      <c r="O13" s="276"/>
      <c r="P13" s="277"/>
      <c r="Q13" s="276"/>
      <c r="R13" s="281"/>
      <c r="S13" s="287"/>
      <c r="T13" s="277"/>
      <c r="U13" s="276"/>
      <c r="V13" s="277"/>
      <c r="W13" s="286"/>
      <c r="X13" s="282"/>
      <c r="Y13" s="291"/>
      <c r="Z13" s="295"/>
    </row>
    <row r="14" spans="2:31" ht="35.25" customHeight="1">
      <c r="B14" s="1">
        <v>2007</v>
      </c>
      <c r="C14" s="271">
        <v>1</v>
      </c>
      <c r="D14" s="266" t="e">
        <f>YYgrowthrates!C9</f>
        <v>#REF!</v>
      </c>
      <c r="E14" s="267" t="e">
        <f>YYgrowthrates!D9</f>
        <v>#REF!</v>
      </c>
      <c r="F14" s="266" t="e">
        <f>YYgrowthrates!E9</f>
        <v>#REF!</v>
      </c>
      <c r="G14" s="267" t="e">
        <f>YYgrowthrates!F9</f>
        <v>#REF!</v>
      </c>
      <c r="H14" s="268" t="e">
        <f>YYgrowthrates!G9</f>
        <v>#REF!</v>
      </c>
      <c r="I14" s="268" t="e">
        <f>YYgrowthrates!H9</f>
        <v>#REF!</v>
      </c>
      <c r="J14" s="268" t="e">
        <f>YYgrowthrates!I9</f>
        <v>#REF!</v>
      </c>
      <c r="K14" s="268" t="e">
        <f>YYgrowthrates!J9</f>
        <v>#REF!</v>
      </c>
      <c r="L14" s="268" t="e">
        <f>YYgrowthrates!K9</f>
        <v>#REF!</v>
      </c>
      <c r="M14" s="278" t="e">
        <f>YYgrowthrates!L9</f>
        <v>#REF!</v>
      </c>
      <c r="N14" s="278" t="e">
        <f>YYgrowthrates!M9</f>
        <v>#REF!</v>
      </c>
      <c r="O14" s="278" t="e">
        <f>YYgrowthrates!N9</f>
        <v>#REF!</v>
      </c>
      <c r="P14" s="278" t="e">
        <f>YYgrowthrates!O9</f>
        <v>#REF!</v>
      </c>
      <c r="Q14" s="278" t="e">
        <f>YYgrowthrates!P9</f>
        <v>#REF!</v>
      </c>
      <c r="R14" s="278" t="e">
        <f>YYgrowthrates!Q9</f>
        <v>#REF!</v>
      </c>
      <c r="S14" s="278" t="e">
        <f>YYgrowthrates!R9</f>
        <v>#REF!</v>
      </c>
      <c r="T14" s="278" t="e">
        <f>YYgrowthrates!S9</f>
        <v>#REF!</v>
      </c>
      <c r="U14" s="278" t="e">
        <f>YYgrowthrates!T9</f>
        <v>#REF!</v>
      </c>
      <c r="V14" s="278" t="e">
        <f>YYgrowthrates!U9</f>
        <v>#REF!</v>
      </c>
      <c r="W14" s="278" t="e">
        <f>YYgrowthrates!V9</f>
        <v>#REF!</v>
      </c>
      <c r="X14" s="283" t="e">
        <f>YYgrowthrates!W9</f>
        <v>#REF!</v>
      </c>
      <c r="Y14" s="293" t="e">
        <f>YYgrowthrates!X9</f>
        <v>#REF!</v>
      </c>
      <c r="Z14" s="50" t="e">
        <f>YYgrowthrates!Y9</f>
        <v>#REF!</v>
      </c>
      <c r="AC14" s="58" t="e">
        <f>'T1'!AC14/'T1'!AC10*100-100</f>
        <v>#REF!</v>
      </c>
      <c r="AD14" s="58" t="e">
        <f>'T1'!AD14/'T1'!AD10*100-100</f>
        <v>#REF!</v>
      </c>
      <c r="AE14" s="58"/>
    </row>
    <row r="15" spans="2:31" ht="18.75" customHeight="1">
      <c r="B15" s="1"/>
      <c r="C15" s="271">
        <v>2</v>
      </c>
      <c r="D15" s="266" t="e">
        <f>YYgrowthrates!C10</f>
        <v>#REF!</v>
      </c>
      <c r="E15" s="267" t="e">
        <f>YYgrowthrates!D10</f>
        <v>#REF!</v>
      </c>
      <c r="F15" s="266" t="e">
        <f>YYgrowthrates!E10</f>
        <v>#REF!</v>
      </c>
      <c r="G15" s="267" t="e">
        <f>YYgrowthrates!F10</f>
        <v>#REF!</v>
      </c>
      <c r="H15" s="268" t="e">
        <f>YYgrowthrates!G10</f>
        <v>#REF!</v>
      </c>
      <c r="I15" s="268" t="e">
        <f>YYgrowthrates!H10</f>
        <v>#REF!</v>
      </c>
      <c r="J15" s="268" t="e">
        <f>YYgrowthrates!I10</f>
        <v>#REF!</v>
      </c>
      <c r="K15" s="268" t="e">
        <f>YYgrowthrates!J10</f>
        <v>#REF!</v>
      </c>
      <c r="L15" s="268" t="e">
        <f>YYgrowthrates!K10</f>
        <v>#REF!</v>
      </c>
      <c r="M15" s="278" t="e">
        <f>YYgrowthrates!L10</f>
        <v>#REF!</v>
      </c>
      <c r="N15" s="278" t="e">
        <f>YYgrowthrates!M10</f>
        <v>#REF!</v>
      </c>
      <c r="O15" s="278" t="e">
        <f>YYgrowthrates!N10</f>
        <v>#REF!</v>
      </c>
      <c r="P15" s="278" t="e">
        <f>YYgrowthrates!O10</f>
        <v>#REF!</v>
      </c>
      <c r="Q15" s="278" t="e">
        <f>YYgrowthrates!P10</f>
        <v>#REF!</v>
      </c>
      <c r="R15" s="278" t="e">
        <f>YYgrowthrates!Q10</f>
        <v>#REF!</v>
      </c>
      <c r="S15" s="278" t="e">
        <f>YYgrowthrates!R10</f>
        <v>#REF!</v>
      </c>
      <c r="T15" s="278" t="e">
        <f>YYgrowthrates!S10</f>
        <v>#REF!</v>
      </c>
      <c r="U15" s="278" t="e">
        <f>YYgrowthrates!T10</f>
        <v>#REF!</v>
      </c>
      <c r="V15" s="278" t="e">
        <f>YYgrowthrates!U10</f>
        <v>#REF!</v>
      </c>
      <c r="W15" s="278" t="e">
        <f>YYgrowthrates!V10</f>
        <v>#REF!</v>
      </c>
      <c r="X15" s="283" t="e">
        <f>YYgrowthrates!W10</f>
        <v>#REF!</v>
      </c>
      <c r="Y15" s="293" t="e">
        <f>YYgrowthrates!X10</f>
        <v>#REF!</v>
      </c>
      <c r="Z15" s="50" t="e">
        <f>YYgrowthrates!Y10</f>
        <v>#REF!</v>
      </c>
      <c r="AC15" s="58" t="e">
        <f>'T1'!AC15/'T1'!AC11*100-100</f>
        <v>#REF!</v>
      </c>
      <c r="AD15" s="58" t="e">
        <f>'T1'!AD15/'T1'!AD11*100-100</f>
        <v>#REF!</v>
      </c>
      <c r="AE15" s="58" t="e">
        <f>'T1'!AE15/'T1'!AE11*100-100</f>
        <v>#REF!</v>
      </c>
    </row>
    <row r="16" spans="2:31" ht="18.75" customHeight="1">
      <c r="B16" s="1"/>
      <c r="C16" s="271">
        <v>3</v>
      </c>
      <c r="D16" s="266" t="e">
        <f>YYgrowthrates!C11</f>
        <v>#REF!</v>
      </c>
      <c r="E16" s="267" t="e">
        <f>YYgrowthrates!D11</f>
        <v>#REF!</v>
      </c>
      <c r="F16" s="266" t="e">
        <f>YYgrowthrates!E11</f>
        <v>#REF!</v>
      </c>
      <c r="G16" s="267" t="e">
        <f>YYgrowthrates!F11</f>
        <v>#REF!</v>
      </c>
      <c r="H16" s="268" t="e">
        <f>YYgrowthrates!G11</f>
        <v>#REF!</v>
      </c>
      <c r="I16" s="268" t="e">
        <f>YYgrowthrates!H11</f>
        <v>#REF!</v>
      </c>
      <c r="J16" s="268" t="e">
        <f>YYgrowthrates!I11</f>
        <v>#REF!</v>
      </c>
      <c r="K16" s="268" t="e">
        <f>YYgrowthrates!J11</f>
        <v>#REF!</v>
      </c>
      <c r="L16" s="268" t="e">
        <f>YYgrowthrates!K11</f>
        <v>#REF!</v>
      </c>
      <c r="M16" s="278" t="e">
        <f>YYgrowthrates!L11</f>
        <v>#REF!</v>
      </c>
      <c r="N16" s="278" t="e">
        <f>YYgrowthrates!M11</f>
        <v>#REF!</v>
      </c>
      <c r="O16" s="278" t="e">
        <f>YYgrowthrates!N11</f>
        <v>#REF!</v>
      </c>
      <c r="P16" s="278" t="e">
        <f>YYgrowthrates!O11</f>
        <v>#REF!</v>
      </c>
      <c r="Q16" s="278" t="e">
        <f>YYgrowthrates!P11</f>
        <v>#REF!</v>
      </c>
      <c r="R16" s="278" t="e">
        <f>YYgrowthrates!Q11</f>
        <v>#REF!</v>
      </c>
      <c r="S16" s="278" t="e">
        <f>YYgrowthrates!R11</f>
        <v>#REF!</v>
      </c>
      <c r="T16" s="278" t="e">
        <f>YYgrowthrates!S11</f>
        <v>#REF!</v>
      </c>
      <c r="U16" s="278" t="e">
        <f>YYgrowthrates!T11</f>
        <v>#REF!</v>
      </c>
      <c r="V16" s="278" t="e">
        <f>YYgrowthrates!U11</f>
        <v>#REF!</v>
      </c>
      <c r="W16" s="278" t="e">
        <f>YYgrowthrates!V11</f>
        <v>#REF!</v>
      </c>
      <c r="X16" s="283" t="e">
        <f>YYgrowthrates!W11</f>
        <v>#REF!</v>
      </c>
      <c r="Y16" s="293" t="e">
        <f>YYgrowthrates!X11</f>
        <v>#REF!</v>
      </c>
      <c r="Z16" s="50" t="e">
        <f>YYgrowthrates!Y11</f>
        <v>#REF!</v>
      </c>
      <c r="AC16" s="58" t="e">
        <f>'T1'!AC16/'T1'!AC12*100-100</f>
        <v>#REF!</v>
      </c>
      <c r="AD16" s="58" t="e">
        <f>'T1'!AD16/'T1'!AD12*100-100</f>
        <v>#REF!</v>
      </c>
      <c r="AE16" s="58" t="e">
        <f>'T1'!AE16/'T1'!AE12*100-100</f>
        <v>#REF!</v>
      </c>
    </row>
    <row r="17" spans="2:31" ht="18.75" customHeight="1">
      <c r="B17" s="1"/>
      <c r="C17" s="271">
        <v>4</v>
      </c>
      <c r="D17" s="266" t="e">
        <f>YYgrowthrates!C12</f>
        <v>#REF!</v>
      </c>
      <c r="E17" s="267" t="e">
        <f>YYgrowthrates!D12</f>
        <v>#REF!</v>
      </c>
      <c r="F17" s="266" t="e">
        <f>YYgrowthrates!E12</f>
        <v>#REF!</v>
      </c>
      <c r="G17" s="267" t="e">
        <f>YYgrowthrates!F12</f>
        <v>#REF!</v>
      </c>
      <c r="H17" s="268" t="e">
        <f>YYgrowthrates!G12</f>
        <v>#REF!</v>
      </c>
      <c r="I17" s="268" t="e">
        <f>YYgrowthrates!H12</f>
        <v>#REF!</v>
      </c>
      <c r="J17" s="268" t="e">
        <f>YYgrowthrates!I12</f>
        <v>#REF!</v>
      </c>
      <c r="K17" s="268" t="e">
        <f>YYgrowthrates!J12</f>
        <v>#REF!</v>
      </c>
      <c r="L17" s="268" t="e">
        <f>YYgrowthrates!K12</f>
        <v>#REF!</v>
      </c>
      <c r="M17" s="278" t="e">
        <f>YYgrowthrates!L12</f>
        <v>#REF!</v>
      </c>
      <c r="N17" s="278" t="e">
        <f>YYgrowthrates!M12</f>
        <v>#REF!</v>
      </c>
      <c r="O17" s="278" t="e">
        <f>YYgrowthrates!N12</f>
        <v>#REF!</v>
      </c>
      <c r="P17" s="278" t="e">
        <f>YYgrowthrates!O12</f>
        <v>#REF!</v>
      </c>
      <c r="Q17" s="278" t="e">
        <f>YYgrowthrates!P12</f>
        <v>#REF!</v>
      </c>
      <c r="R17" s="278" t="e">
        <f>YYgrowthrates!Q12</f>
        <v>#REF!</v>
      </c>
      <c r="S17" s="278" t="e">
        <f>YYgrowthrates!R12</f>
        <v>#REF!</v>
      </c>
      <c r="T17" s="278" t="e">
        <f>YYgrowthrates!S12</f>
        <v>#REF!</v>
      </c>
      <c r="U17" s="278" t="e">
        <f>YYgrowthrates!T12</f>
        <v>#REF!</v>
      </c>
      <c r="V17" s="278" t="e">
        <f>YYgrowthrates!U12</f>
        <v>#REF!</v>
      </c>
      <c r="W17" s="278" t="e">
        <f>YYgrowthrates!V12</f>
        <v>#REF!</v>
      </c>
      <c r="X17" s="283" t="e">
        <f>YYgrowthrates!W12</f>
        <v>#REF!</v>
      </c>
      <c r="Y17" s="293" t="e">
        <f>YYgrowthrates!X12</f>
        <v>#REF!</v>
      </c>
      <c r="Z17" s="50" t="e">
        <f>YYgrowthrates!Y12</f>
        <v>#REF!</v>
      </c>
      <c r="AC17" s="58" t="e">
        <f>'T1'!AC17/'T1'!AC13*100-100</f>
        <v>#REF!</v>
      </c>
      <c r="AD17" s="58" t="e">
        <f>'T1'!AD17/'T1'!AD13*100-100</f>
        <v>#REF!</v>
      </c>
      <c r="AE17" s="58" t="e">
        <f>'T1'!AE17/'T1'!AE13*100-100</f>
        <v>#REF!</v>
      </c>
    </row>
    <row r="18" spans="2:31" ht="30" customHeight="1">
      <c r="B18" s="1">
        <v>2008</v>
      </c>
      <c r="C18" s="271">
        <v>1</v>
      </c>
      <c r="D18" s="266" t="e">
        <f>YYgrowthrates!C13</f>
        <v>#REF!</v>
      </c>
      <c r="E18" s="267" t="e">
        <f>YYgrowthrates!D13</f>
        <v>#REF!</v>
      </c>
      <c r="F18" s="266" t="e">
        <f>YYgrowthrates!E13</f>
        <v>#REF!</v>
      </c>
      <c r="G18" s="267" t="e">
        <f>YYgrowthrates!F13</f>
        <v>#REF!</v>
      </c>
      <c r="H18" s="268" t="e">
        <f>YYgrowthrates!G13</f>
        <v>#REF!</v>
      </c>
      <c r="I18" s="268" t="e">
        <f>YYgrowthrates!H13</f>
        <v>#REF!</v>
      </c>
      <c r="J18" s="268" t="e">
        <f>YYgrowthrates!I13</f>
        <v>#REF!</v>
      </c>
      <c r="K18" s="268" t="e">
        <f>YYgrowthrates!J13</f>
        <v>#REF!</v>
      </c>
      <c r="L18" s="268" t="e">
        <f>YYgrowthrates!K13</f>
        <v>#REF!</v>
      </c>
      <c r="M18" s="278" t="e">
        <f>YYgrowthrates!L13</f>
        <v>#REF!</v>
      </c>
      <c r="N18" s="278" t="e">
        <f>YYgrowthrates!M13</f>
        <v>#REF!</v>
      </c>
      <c r="O18" s="278" t="e">
        <f>YYgrowthrates!N13</f>
        <v>#REF!</v>
      </c>
      <c r="P18" s="278" t="e">
        <f>YYgrowthrates!O13</f>
        <v>#REF!</v>
      </c>
      <c r="Q18" s="278" t="e">
        <f>YYgrowthrates!P13</f>
        <v>#REF!</v>
      </c>
      <c r="R18" s="278" t="e">
        <f>YYgrowthrates!Q13</f>
        <v>#REF!</v>
      </c>
      <c r="S18" s="278" t="e">
        <f>YYgrowthrates!R13</f>
        <v>#REF!</v>
      </c>
      <c r="T18" s="278" t="e">
        <f>YYgrowthrates!S13</f>
        <v>#REF!</v>
      </c>
      <c r="U18" s="278" t="e">
        <f>YYgrowthrates!T13</f>
        <v>#REF!</v>
      </c>
      <c r="V18" s="278" t="e">
        <f>YYgrowthrates!U13</f>
        <v>#REF!</v>
      </c>
      <c r="W18" s="278" t="e">
        <f>YYgrowthrates!V13</f>
        <v>#REF!</v>
      </c>
      <c r="X18" s="283" t="e">
        <f>YYgrowthrates!W13</f>
        <v>#REF!</v>
      </c>
      <c r="Y18" s="293" t="e">
        <f>YYgrowthrates!X13</f>
        <v>#REF!</v>
      </c>
      <c r="Z18" s="50" t="e">
        <f>YYgrowthrates!Y13</f>
        <v>#REF!</v>
      </c>
      <c r="AC18" s="58" t="e">
        <f>'T1'!AC18/'T1'!AC14*100-100</f>
        <v>#REF!</v>
      </c>
      <c r="AD18" s="58" t="e">
        <f>'T1'!AD18/'T1'!AD14*100-100</f>
        <v>#REF!</v>
      </c>
      <c r="AE18" s="58" t="e">
        <f>'T1'!AE18/'T1'!AE14*100-100</f>
        <v>#REF!</v>
      </c>
    </row>
    <row r="19" spans="2:31" ht="18.75" customHeight="1">
      <c r="B19" s="1"/>
      <c r="C19" s="271">
        <v>2</v>
      </c>
      <c r="D19" s="266" t="e">
        <f>YYgrowthrates!C14</f>
        <v>#REF!</v>
      </c>
      <c r="E19" s="267" t="e">
        <f>YYgrowthrates!D14</f>
        <v>#REF!</v>
      </c>
      <c r="F19" s="266" t="e">
        <f>YYgrowthrates!E14</f>
        <v>#REF!</v>
      </c>
      <c r="G19" s="267" t="e">
        <f>YYgrowthrates!F14</f>
        <v>#REF!</v>
      </c>
      <c r="H19" s="268" t="e">
        <f>YYgrowthrates!G14</f>
        <v>#REF!</v>
      </c>
      <c r="I19" s="268" t="e">
        <f>YYgrowthrates!H14</f>
        <v>#REF!</v>
      </c>
      <c r="J19" s="268" t="e">
        <f>YYgrowthrates!I14</f>
        <v>#REF!</v>
      </c>
      <c r="K19" s="268" t="e">
        <f>YYgrowthrates!J14</f>
        <v>#REF!</v>
      </c>
      <c r="L19" s="268" t="e">
        <f>YYgrowthrates!K14</f>
        <v>#REF!</v>
      </c>
      <c r="M19" s="278" t="e">
        <f>YYgrowthrates!L14</f>
        <v>#REF!</v>
      </c>
      <c r="N19" s="278" t="e">
        <f>YYgrowthrates!M14</f>
        <v>#REF!</v>
      </c>
      <c r="O19" s="278" t="e">
        <f>YYgrowthrates!N14</f>
        <v>#REF!</v>
      </c>
      <c r="P19" s="278" t="e">
        <f>YYgrowthrates!O14</f>
        <v>#REF!</v>
      </c>
      <c r="Q19" s="278" t="e">
        <f>YYgrowthrates!P14</f>
        <v>#REF!</v>
      </c>
      <c r="R19" s="278" t="e">
        <f>YYgrowthrates!Q14</f>
        <v>#REF!</v>
      </c>
      <c r="S19" s="278" t="e">
        <f>YYgrowthrates!R14</f>
        <v>#REF!</v>
      </c>
      <c r="T19" s="278" t="e">
        <f>YYgrowthrates!S14</f>
        <v>#REF!</v>
      </c>
      <c r="U19" s="278" t="e">
        <f>YYgrowthrates!T14</f>
        <v>#REF!</v>
      </c>
      <c r="V19" s="278" t="e">
        <f>YYgrowthrates!U14</f>
        <v>#REF!</v>
      </c>
      <c r="W19" s="278" t="e">
        <f>YYgrowthrates!V14</f>
        <v>#REF!</v>
      </c>
      <c r="X19" s="283" t="e">
        <f>YYgrowthrates!W14</f>
        <v>#REF!</v>
      </c>
      <c r="Y19" s="293" t="e">
        <f>YYgrowthrates!X14</f>
        <v>#REF!</v>
      </c>
      <c r="Z19" s="50" t="e">
        <f>YYgrowthrates!Y14</f>
        <v>#REF!</v>
      </c>
      <c r="AC19" s="58" t="e">
        <f>'T1'!AC19/'T1'!AC15*100-100</f>
        <v>#REF!</v>
      </c>
      <c r="AD19" s="58" t="e">
        <f>'T1'!AD19/'T1'!AD15*100-100</f>
        <v>#REF!</v>
      </c>
      <c r="AE19" s="58" t="e">
        <f>'T1'!AE19/'T1'!AE15*100-100</f>
        <v>#REF!</v>
      </c>
    </row>
    <row r="20" spans="2:31" ht="18.75" customHeight="1">
      <c r="B20" s="1"/>
      <c r="C20" s="271">
        <v>3</v>
      </c>
      <c r="D20" s="266" t="e">
        <f>YYgrowthrates!C15</f>
        <v>#REF!</v>
      </c>
      <c r="E20" s="267" t="e">
        <f>YYgrowthrates!D15</f>
        <v>#REF!</v>
      </c>
      <c r="F20" s="266" t="e">
        <f>YYgrowthrates!E15</f>
        <v>#REF!</v>
      </c>
      <c r="G20" s="267" t="e">
        <f>YYgrowthrates!F15</f>
        <v>#REF!</v>
      </c>
      <c r="H20" s="268" t="e">
        <f>YYgrowthrates!G15</f>
        <v>#REF!</v>
      </c>
      <c r="I20" s="268" t="e">
        <f>YYgrowthrates!H15</f>
        <v>#REF!</v>
      </c>
      <c r="J20" s="268" t="e">
        <f>YYgrowthrates!I15</f>
        <v>#REF!</v>
      </c>
      <c r="K20" s="268" t="e">
        <f>YYgrowthrates!J15</f>
        <v>#REF!</v>
      </c>
      <c r="L20" s="268" t="e">
        <f>YYgrowthrates!K15</f>
        <v>#REF!</v>
      </c>
      <c r="M20" s="278" t="e">
        <f>YYgrowthrates!L15</f>
        <v>#REF!</v>
      </c>
      <c r="N20" s="278" t="e">
        <f>YYgrowthrates!M15</f>
        <v>#REF!</v>
      </c>
      <c r="O20" s="278" t="e">
        <f>YYgrowthrates!N15</f>
        <v>#REF!</v>
      </c>
      <c r="P20" s="278" t="e">
        <f>YYgrowthrates!O15</f>
        <v>#REF!</v>
      </c>
      <c r="Q20" s="278" t="e">
        <f>YYgrowthrates!P15</f>
        <v>#REF!</v>
      </c>
      <c r="R20" s="278" t="e">
        <f>YYgrowthrates!Q15</f>
        <v>#REF!</v>
      </c>
      <c r="S20" s="278" t="e">
        <f>YYgrowthrates!R15</f>
        <v>#REF!</v>
      </c>
      <c r="T20" s="278" t="e">
        <f>YYgrowthrates!S15</f>
        <v>#REF!</v>
      </c>
      <c r="U20" s="278" t="e">
        <f>YYgrowthrates!T15</f>
        <v>#REF!</v>
      </c>
      <c r="V20" s="278" t="e">
        <f>YYgrowthrates!U15</f>
        <v>#REF!</v>
      </c>
      <c r="W20" s="278" t="e">
        <f>YYgrowthrates!V15</f>
        <v>#REF!</v>
      </c>
      <c r="X20" s="283" t="e">
        <f>YYgrowthrates!W15</f>
        <v>#REF!</v>
      </c>
      <c r="Y20" s="293" t="e">
        <f>YYgrowthrates!X15</f>
        <v>#REF!</v>
      </c>
      <c r="Z20" s="50" t="e">
        <f>YYgrowthrates!Y15</f>
        <v>#REF!</v>
      </c>
      <c r="AC20" s="58" t="e">
        <f>'T1'!AC20/'T1'!AC16*100-100</f>
        <v>#REF!</v>
      </c>
      <c r="AD20" s="58" t="e">
        <f>'T1'!AD20/'T1'!AD16*100-100</f>
        <v>#REF!</v>
      </c>
      <c r="AE20" s="58" t="e">
        <f>'T1'!AE20/'T1'!AE16*100-100</f>
        <v>#REF!</v>
      </c>
    </row>
    <row r="21" spans="2:31" ht="18.75" customHeight="1">
      <c r="B21" s="1"/>
      <c r="C21" s="271">
        <v>4</v>
      </c>
      <c r="D21" s="266" t="e">
        <f>YYgrowthrates!C16</f>
        <v>#REF!</v>
      </c>
      <c r="E21" s="267" t="e">
        <f>YYgrowthrates!D16</f>
        <v>#REF!</v>
      </c>
      <c r="F21" s="266" t="e">
        <f>YYgrowthrates!E16</f>
        <v>#REF!</v>
      </c>
      <c r="G21" s="267" t="e">
        <f>YYgrowthrates!F16</f>
        <v>#REF!</v>
      </c>
      <c r="H21" s="268" t="e">
        <f>YYgrowthrates!G16</f>
        <v>#REF!</v>
      </c>
      <c r="I21" s="268" t="e">
        <f>YYgrowthrates!H16</f>
        <v>#REF!</v>
      </c>
      <c r="J21" s="268" t="e">
        <f>YYgrowthrates!I16</f>
        <v>#REF!</v>
      </c>
      <c r="K21" s="268" t="e">
        <f>YYgrowthrates!J16</f>
        <v>#REF!</v>
      </c>
      <c r="L21" s="268" t="e">
        <f>YYgrowthrates!K16</f>
        <v>#REF!</v>
      </c>
      <c r="M21" s="278" t="e">
        <f>YYgrowthrates!L16</f>
        <v>#REF!</v>
      </c>
      <c r="N21" s="278" t="e">
        <f>YYgrowthrates!M16</f>
        <v>#REF!</v>
      </c>
      <c r="O21" s="278" t="e">
        <f>YYgrowthrates!N16</f>
        <v>#REF!</v>
      </c>
      <c r="P21" s="278" t="e">
        <f>YYgrowthrates!O16</f>
        <v>#REF!</v>
      </c>
      <c r="Q21" s="278" t="e">
        <f>YYgrowthrates!P16</f>
        <v>#REF!</v>
      </c>
      <c r="R21" s="278" t="e">
        <f>YYgrowthrates!Q16</f>
        <v>#REF!</v>
      </c>
      <c r="S21" s="278" t="e">
        <f>YYgrowthrates!R16</f>
        <v>#REF!</v>
      </c>
      <c r="T21" s="278" t="e">
        <f>YYgrowthrates!S16</f>
        <v>#REF!</v>
      </c>
      <c r="U21" s="278" t="e">
        <f>YYgrowthrates!T16</f>
        <v>#REF!</v>
      </c>
      <c r="V21" s="278" t="e">
        <f>YYgrowthrates!U16</f>
        <v>#REF!</v>
      </c>
      <c r="W21" s="278" t="e">
        <f>YYgrowthrates!V16</f>
        <v>#REF!</v>
      </c>
      <c r="X21" s="283" t="e">
        <f>YYgrowthrates!W16</f>
        <v>#REF!</v>
      </c>
      <c r="Y21" s="293" t="e">
        <f>YYgrowthrates!X16</f>
        <v>#REF!</v>
      </c>
      <c r="Z21" s="50" t="e">
        <f>YYgrowthrates!Y16</f>
        <v>#REF!</v>
      </c>
      <c r="AC21" s="58" t="e">
        <f>'T1'!AC21/'T1'!AC17*100-100</f>
        <v>#REF!</v>
      </c>
      <c r="AD21" s="58" t="e">
        <f>'T1'!AD21/'T1'!AD17*100-100</f>
        <v>#REF!</v>
      </c>
      <c r="AE21" s="58" t="e">
        <f>'T1'!AE21/'T1'!AE17*100-100</f>
        <v>#REF!</v>
      </c>
    </row>
    <row r="22" spans="2:31" ht="30" customHeight="1">
      <c r="B22" s="1">
        <v>2009</v>
      </c>
      <c r="C22" s="271">
        <v>1</v>
      </c>
      <c r="D22" s="266" t="e">
        <f>YYgrowthrates!C17</f>
        <v>#REF!</v>
      </c>
      <c r="E22" s="267" t="e">
        <f>YYgrowthrates!D17</f>
        <v>#REF!</v>
      </c>
      <c r="F22" s="266" t="e">
        <f>YYgrowthrates!E17</f>
        <v>#REF!</v>
      </c>
      <c r="G22" s="267" t="e">
        <f>YYgrowthrates!F17</f>
        <v>#REF!</v>
      </c>
      <c r="H22" s="268" t="e">
        <f>YYgrowthrates!G17</f>
        <v>#REF!</v>
      </c>
      <c r="I22" s="268" t="e">
        <f>YYgrowthrates!H17</f>
        <v>#REF!</v>
      </c>
      <c r="J22" s="268" t="e">
        <f>YYgrowthrates!I17</f>
        <v>#REF!</v>
      </c>
      <c r="K22" s="268" t="e">
        <f>YYgrowthrates!J17</f>
        <v>#REF!</v>
      </c>
      <c r="L22" s="268" t="e">
        <f>YYgrowthrates!K17</f>
        <v>#REF!</v>
      </c>
      <c r="M22" s="278" t="e">
        <f>YYgrowthrates!L17</f>
        <v>#REF!</v>
      </c>
      <c r="N22" s="278" t="e">
        <f>YYgrowthrates!M17</f>
        <v>#REF!</v>
      </c>
      <c r="O22" s="278" t="e">
        <f>YYgrowthrates!N17</f>
        <v>#REF!</v>
      </c>
      <c r="P22" s="278" t="e">
        <f>YYgrowthrates!O17</f>
        <v>#REF!</v>
      </c>
      <c r="Q22" s="278" t="e">
        <f>YYgrowthrates!P17</f>
        <v>#REF!</v>
      </c>
      <c r="R22" s="278" t="e">
        <f>YYgrowthrates!Q17</f>
        <v>#REF!</v>
      </c>
      <c r="S22" s="278" t="e">
        <f>YYgrowthrates!R17</f>
        <v>#REF!</v>
      </c>
      <c r="T22" s="278" t="e">
        <f>YYgrowthrates!S17</f>
        <v>#REF!</v>
      </c>
      <c r="U22" s="278" t="e">
        <f>YYgrowthrates!T17</f>
        <v>#REF!</v>
      </c>
      <c r="V22" s="278" t="e">
        <f>YYgrowthrates!U17</f>
        <v>#REF!</v>
      </c>
      <c r="W22" s="278" t="e">
        <f>YYgrowthrates!V17</f>
        <v>#REF!</v>
      </c>
      <c r="X22" s="283" t="e">
        <f>YYgrowthrates!W17</f>
        <v>#REF!</v>
      </c>
      <c r="Y22" s="293" t="e">
        <f>YYgrowthrates!X17</f>
        <v>#REF!</v>
      </c>
      <c r="Z22" s="50" t="e">
        <f>YYgrowthrates!Y17</f>
        <v>#REF!</v>
      </c>
      <c r="AC22" s="58" t="e">
        <f>'T1'!AC22/'T1'!AC18*100-100</f>
        <v>#REF!</v>
      </c>
      <c r="AD22" s="58" t="e">
        <f>'T1'!AD22/'T1'!AD18*100-100</f>
        <v>#REF!</v>
      </c>
      <c r="AE22" s="58" t="e">
        <f>'T1'!AE22/'T1'!AE18*100-100</f>
        <v>#REF!</v>
      </c>
    </row>
    <row r="23" spans="2:31" ht="18.75" customHeight="1">
      <c r="B23" s="1"/>
      <c r="C23" s="271">
        <v>2</v>
      </c>
      <c r="D23" s="266" t="e">
        <f>YYgrowthrates!C18</f>
        <v>#REF!</v>
      </c>
      <c r="E23" s="267" t="e">
        <f>YYgrowthrates!D18</f>
        <v>#REF!</v>
      </c>
      <c r="F23" s="266" t="e">
        <f>YYgrowthrates!E18</f>
        <v>#REF!</v>
      </c>
      <c r="G23" s="267" t="e">
        <f>YYgrowthrates!F18</f>
        <v>#REF!</v>
      </c>
      <c r="H23" s="268" t="e">
        <f>YYgrowthrates!G18</f>
        <v>#REF!</v>
      </c>
      <c r="I23" s="268" t="e">
        <f>YYgrowthrates!H18</f>
        <v>#REF!</v>
      </c>
      <c r="J23" s="268" t="e">
        <f>YYgrowthrates!I18</f>
        <v>#REF!</v>
      </c>
      <c r="K23" s="268" t="e">
        <f>YYgrowthrates!J18</f>
        <v>#REF!</v>
      </c>
      <c r="L23" s="268" t="e">
        <f>YYgrowthrates!K18</f>
        <v>#REF!</v>
      </c>
      <c r="M23" s="278" t="e">
        <f>YYgrowthrates!L18</f>
        <v>#REF!</v>
      </c>
      <c r="N23" s="278" t="e">
        <f>YYgrowthrates!M18</f>
        <v>#REF!</v>
      </c>
      <c r="O23" s="278" t="e">
        <f>YYgrowthrates!N18</f>
        <v>#REF!</v>
      </c>
      <c r="P23" s="278" t="e">
        <f>YYgrowthrates!O18</f>
        <v>#REF!</v>
      </c>
      <c r="Q23" s="278" t="e">
        <f>YYgrowthrates!P18</f>
        <v>#REF!</v>
      </c>
      <c r="R23" s="278" t="e">
        <f>YYgrowthrates!Q18</f>
        <v>#REF!</v>
      </c>
      <c r="S23" s="278" t="e">
        <f>YYgrowthrates!R18</f>
        <v>#REF!</v>
      </c>
      <c r="T23" s="278" t="e">
        <f>YYgrowthrates!S18</f>
        <v>#REF!</v>
      </c>
      <c r="U23" s="278" t="e">
        <f>YYgrowthrates!T18</f>
        <v>#REF!</v>
      </c>
      <c r="V23" s="278" t="e">
        <f>YYgrowthrates!U18</f>
        <v>#REF!</v>
      </c>
      <c r="W23" s="278" t="e">
        <f>YYgrowthrates!V18</f>
        <v>#REF!</v>
      </c>
      <c r="X23" s="283" t="e">
        <f>YYgrowthrates!W18</f>
        <v>#REF!</v>
      </c>
      <c r="Y23" s="293" t="e">
        <f>YYgrowthrates!X18</f>
        <v>#REF!</v>
      </c>
      <c r="Z23" s="50" t="e">
        <f>YYgrowthrates!Y18</f>
        <v>#REF!</v>
      </c>
      <c r="AC23" s="58" t="e">
        <f>'T1'!AC23/'T1'!AC19*100-100</f>
        <v>#REF!</v>
      </c>
      <c r="AD23" s="58" t="e">
        <f>'T1'!AD23/'T1'!AD19*100-100</f>
        <v>#REF!</v>
      </c>
      <c r="AE23" s="58" t="e">
        <f>'T1'!AE23/'T1'!AE19*100-100</f>
        <v>#REF!</v>
      </c>
    </row>
    <row r="24" spans="2:31" ht="18.75" customHeight="1">
      <c r="B24" s="1"/>
      <c r="C24" s="271">
        <v>3</v>
      </c>
      <c r="D24" s="266" t="e">
        <f>YYgrowthrates!C19</f>
        <v>#REF!</v>
      </c>
      <c r="E24" s="267" t="e">
        <f>YYgrowthrates!D19</f>
        <v>#REF!</v>
      </c>
      <c r="F24" s="266" t="e">
        <f>YYgrowthrates!E19</f>
        <v>#REF!</v>
      </c>
      <c r="G24" s="267" t="e">
        <f>YYgrowthrates!F19</f>
        <v>#REF!</v>
      </c>
      <c r="H24" s="268" t="e">
        <f>YYgrowthrates!G19</f>
        <v>#REF!</v>
      </c>
      <c r="I24" s="268" t="e">
        <f>YYgrowthrates!H19</f>
        <v>#REF!</v>
      </c>
      <c r="J24" s="268" t="e">
        <f>YYgrowthrates!I19</f>
        <v>#REF!</v>
      </c>
      <c r="K24" s="268" t="e">
        <f>YYgrowthrates!J19</f>
        <v>#REF!</v>
      </c>
      <c r="L24" s="268" t="e">
        <f>YYgrowthrates!K19</f>
        <v>#REF!</v>
      </c>
      <c r="M24" s="278" t="e">
        <f>YYgrowthrates!L19</f>
        <v>#REF!</v>
      </c>
      <c r="N24" s="278" t="e">
        <f>YYgrowthrates!M19</f>
        <v>#REF!</v>
      </c>
      <c r="O24" s="278" t="e">
        <f>YYgrowthrates!N19</f>
        <v>#REF!</v>
      </c>
      <c r="P24" s="278" t="e">
        <f>YYgrowthrates!O19</f>
        <v>#REF!</v>
      </c>
      <c r="Q24" s="278" t="e">
        <f>YYgrowthrates!P19</f>
        <v>#REF!</v>
      </c>
      <c r="R24" s="278" t="e">
        <f>YYgrowthrates!Q19</f>
        <v>#REF!</v>
      </c>
      <c r="S24" s="278" t="e">
        <f>YYgrowthrates!R19</f>
        <v>#REF!</v>
      </c>
      <c r="T24" s="278" t="e">
        <f>YYgrowthrates!S19</f>
        <v>#REF!</v>
      </c>
      <c r="U24" s="278" t="e">
        <f>YYgrowthrates!T19</f>
        <v>#REF!</v>
      </c>
      <c r="V24" s="278" t="e">
        <f>YYgrowthrates!U19</f>
        <v>#REF!</v>
      </c>
      <c r="W24" s="278" t="e">
        <f>YYgrowthrates!V19</f>
        <v>#REF!</v>
      </c>
      <c r="X24" s="283" t="e">
        <f>YYgrowthrates!W19</f>
        <v>#REF!</v>
      </c>
      <c r="Y24" s="293" t="e">
        <f>YYgrowthrates!X19</f>
        <v>#REF!</v>
      </c>
      <c r="Z24" s="50" t="e">
        <f>YYgrowthrates!Y19</f>
        <v>#REF!</v>
      </c>
      <c r="AC24" s="58" t="e">
        <f>'T1'!AC24/'T1'!AC20*100-100</f>
        <v>#REF!</v>
      </c>
      <c r="AD24" s="58" t="e">
        <f>'T1'!AD24/'T1'!AD20*100-100</f>
        <v>#REF!</v>
      </c>
      <c r="AE24" s="58" t="e">
        <f>'T1'!AE24/'T1'!AE20*100-100</f>
        <v>#REF!</v>
      </c>
    </row>
    <row r="25" spans="2:31" ht="18.75" customHeight="1">
      <c r="B25" s="1"/>
      <c r="C25" s="271">
        <v>4</v>
      </c>
      <c r="D25" s="266" t="e">
        <f>YYgrowthrates!C20</f>
        <v>#REF!</v>
      </c>
      <c r="E25" s="267" t="e">
        <f>YYgrowthrates!D20</f>
        <v>#REF!</v>
      </c>
      <c r="F25" s="266" t="e">
        <f>YYgrowthrates!E20</f>
        <v>#REF!</v>
      </c>
      <c r="G25" s="267" t="e">
        <f>YYgrowthrates!F20</f>
        <v>#REF!</v>
      </c>
      <c r="H25" s="268" t="e">
        <f>YYgrowthrates!G20</f>
        <v>#REF!</v>
      </c>
      <c r="I25" s="268" t="e">
        <f>YYgrowthrates!H20</f>
        <v>#REF!</v>
      </c>
      <c r="J25" s="268" t="e">
        <f>YYgrowthrates!I20</f>
        <v>#REF!</v>
      </c>
      <c r="K25" s="268" t="e">
        <f>YYgrowthrates!J20</f>
        <v>#REF!</v>
      </c>
      <c r="L25" s="268" t="e">
        <f>YYgrowthrates!K20</f>
        <v>#REF!</v>
      </c>
      <c r="M25" s="278" t="e">
        <f>YYgrowthrates!L20</f>
        <v>#REF!</v>
      </c>
      <c r="N25" s="278" t="e">
        <f>YYgrowthrates!M20</f>
        <v>#REF!</v>
      </c>
      <c r="O25" s="278" t="e">
        <f>YYgrowthrates!N20</f>
        <v>#REF!</v>
      </c>
      <c r="P25" s="278" t="e">
        <f>YYgrowthrates!O20</f>
        <v>#REF!</v>
      </c>
      <c r="Q25" s="278" t="e">
        <f>YYgrowthrates!P20</f>
        <v>#REF!</v>
      </c>
      <c r="R25" s="278" t="e">
        <f>YYgrowthrates!Q20</f>
        <v>#REF!</v>
      </c>
      <c r="S25" s="278" t="e">
        <f>YYgrowthrates!R20</f>
        <v>#REF!</v>
      </c>
      <c r="T25" s="278" t="e">
        <f>YYgrowthrates!S20</f>
        <v>#REF!</v>
      </c>
      <c r="U25" s="278" t="e">
        <f>YYgrowthrates!T20</f>
        <v>#REF!</v>
      </c>
      <c r="V25" s="278" t="e">
        <f>YYgrowthrates!U20</f>
        <v>#REF!</v>
      </c>
      <c r="W25" s="278" t="e">
        <f>YYgrowthrates!V20</f>
        <v>#REF!</v>
      </c>
      <c r="X25" s="283" t="e">
        <f>YYgrowthrates!W20</f>
        <v>#REF!</v>
      </c>
      <c r="Y25" s="293" t="e">
        <f>YYgrowthrates!X20</f>
        <v>#REF!</v>
      </c>
      <c r="Z25" s="50" t="e">
        <f>YYgrowthrates!Y20</f>
        <v>#REF!</v>
      </c>
      <c r="AC25" s="58" t="e">
        <f>'T1'!AC25/'T1'!AC21*100-100</f>
        <v>#REF!</v>
      </c>
      <c r="AD25" s="58" t="e">
        <f>'T1'!AD25/'T1'!AD21*100-100</f>
        <v>#REF!</v>
      </c>
      <c r="AE25" s="58" t="e">
        <f>'T1'!AE25/'T1'!AE21*100-100</f>
        <v>#REF!</v>
      </c>
    </row>
    <row r="26" spans="2:31" ht="30" customHeight="1">
      <c r="B26" s="1">
        <v>2010</v>
      </c>
      <c r="C26" s="271">
        <v>1</v>
      </c>
      <c r="D26" s="266" t="e">
        <f>YYgrowthrates!C21</f>
        <v>#REF!</v>
      </c>
      <c r="E26" s="267" t="e">
        <f>YYgrowthrates!D21</f>
        <v>#REF!</v>
      </c>
      <c r="F26" s="266" t="e">
        <f>YYgrowthrates!E21</f>
        <v>#REF!</v>
      </c>
      <c r="G26" s="267" t="e">
        <f>YYgrowthrates!F21</f>
        <v>#REF!</v>
      </c>
      <c r="H26" s="268" t="e">
        <f>YYgrowthrates!G21</f>
        <v>#REF!</v>
      </c>
      <c r="I26" s="268" t="e">
        <f>YYgrowthrates!H21</f>
        <v>#REF!</v>
      </c>
      <c r="J26" s="268" t="e">
        <f>YYgrowthrates!I21</f>
        <v>#REF!</v>
      </c>
      <c r="K26" s="268" t="e">
        <f>YYgrowthrates!J21</f>
        <v>#REF!</v>
      </c>
      <c r="L26" s="268" t="e">
        <f>YYgrowthrates!K21</f>
        <v>#REF!</v>
      </c>
      <c r="M26" s="278" t="e">
        <f>YYgrowthrates!L21</f>
        <v>#REF!</v>
      </c>
      <c r="N26" s="278" t="e">
        <f>YYgrowthrates!M21</f>
        <v>#REF!</v>
      </c>
      <c r="O26" s="278" t="e">
        <f>YYgrowthrates!N21</f>
        <v>#REF!</v>
      </c>
      <c r="P26" s="278" t="e">
        <f>YYgrowthrates!O21</f>
        <v>#REF!</v>
      </c>
      <c r="Q26" s="278" t="e">
        <f>YYgrowthrates!P21</f>
        <v>#REF!</v>
      </c>
      <c r="R26" s="278" t="e">
        <f>YYgrowthrates!Q21</f>
        <v>#REF!</v>
      </c>
      <c r="S26" s="278" t="e">
        <f>YYgrowthrates!R21</f>
        <v>#REF!</v>
      </c>
      <c r="T26" s="278" t="e">
        <f>YYgrowthrates!S21</f>
        <v>#REF!</v>
      </c>
      <c r="U26" s="278" t="e">
        <f>YYgrowthrates!T21</f>
        <v>#REF!</v>
      </c>
      <c r="V26" s="278" t="e">
        <f>YYgrowthrates!U21</f>
        <v>#REF!</v>
      </c>
      <c r="W26" s="278" t="e">
        <f>YYgrowthrates!V21</f>
        <v>#REF!</v>
      </c>
      <c r="X26" s="283" t="e">
        <f>YYgrowthrates!W21</f>
        <v>#REF!</v>
      </c>
      <c r="Y26" s="293" t="e">
        <f>YYgrowthrates!X21</f>
        <v>#REF!</v>
      </c>
      <c r="Z26" s="50" t="e">
        <f>YYgrowthrates!Y21</f>
        <v>#REF!</v>
      </c>
      <c r="AC26" s="58" t="e">
        <f>'T1'!AC26/'T1'!AC22*100-100</f>
        <v>#REF!</v>
      </c>
      <c r="AD26" s="58" t="e">
        <f>'T1'!AD26/'T1'!AD22*100-100</f>
        <v>#REF!</v>
      </c>
      <c r="AE26" s="58" t="e">
        <f>'T1'!AE26/'T1'!AE22*100-100</f>
        <v>#REF!</v>
      </c>
    </row>
    <row r="27" spans="2:31" ht="18.75" customHeight="1">
      <c r="B27" s="1"/>
      <c r="C27" s="271">
        <v>2</v>
      </c>
      <c r="D27" s="266" t="e">
        <f>YYgrowthrates!C22</f>
        <v>#REF!</v>
      </c>
      <c r="E27" s="267" t="e">
        <f>YYgrowthrates!D22</f>
        <v>#REF!</v>
      </c>
      <c r="F27" s="266" t="e">
        <f>YYgrowthrates!E22</f>
        <v>#REF!</v>
      </c>
      <c r="G27" s="267" t="e">
        <f>YYgrowthrates!F22</f>
        <v>#REF!</v>
      </c>
      <c r="H27" s="268" t="e">
        <f>YYgrowthrates!G22</f>
        <v>#REF!</v>
      </c>
      <c r="I27" s="268" t="e">
        <f>YYgrowthrates!H22</f>
        <v>#REF!</v>
      </c>
      <c r="J27" s="268" t="e">
        <f>YYgrowthrates!I22</f>
        <v>#REF!</v>
      </c>
      <c r="K27" s="268" t="e">
        <f>YYgrowthrates!J22</f>
        <v>#REF!</v>
      </c>
      <c r="L27" s="268" t="e">
        <f>YYgrowthrates!K22</f>
        <v>#REF!</v>
      </c>
      <c r="M27" s="278" t="e">
        <f>YYgrowthrates!L22</f>
        <v>#REF!</v>
      </c>
      <c r="N27" s="278" t="e">
        <f>YYgrowthrates!M22</f>
        <v>#REF!</v>
      </c>
      <c r="O27" s="278" t="e">
        <f>YYgrowthrates!N22</f>
        <v>#REF!</v>
      </c>
      <c r="P27" s="278" t="e">
        <f>YYgrowthrates!O22</f>
        <v>#REF!</v>
      </c>
      <c r="Q27" s="278" t="e">
        <f>YYgrowthrates!P22</f>
        <v>#REF!</v>
      </c>
      <c r="R27" s="278" t="e">
        <f>YYgrowthrates!Q22</f>
        <v>#REF!</v>
      </c>
      <c r="S27" s="278" t="e">
        <f>YYgrowthrates!R22</f>
        <v>#REF!</v>
      </c>
      <c r="T27" s="278" t="e">
        <f>YYgrowthrates!S22</f>
        <v>#REF!</v>
      </c>
      <c r="U27" s="278" t="e">
        <f>YYgrowthrates!T22</f>
        <v>#REF!</v>
      </c>
      <c r="V27" s="278" t="e">
        <f>YYgrowthrates!U22</f>
        <v>#REF!</v>
      </c>
      <c r="W27" s="278" t="e">
        <f>YYgrowthrates!V22</f>
        <v>#REF!</v>
      </c>
      <c r="X27" s="283" t="e">
        <f>YYgrowthrates!W22</f>
        <v>#REF!</v>
      </c>
      <c r="Y27" s="293" t="e">
        <f>YYgrowthrates!X22</f>
        <v>#REF!</v>
      </c>
      <c r="Z27" s="50" t="e">
        <f>YYgrowthrates!Y22</f>
        <v>#REF!</v>
      </c>
      <c r="AC27" s="58" t="e">
        <f>'T1'!AC27/'T1'!AC23*100-100</f>
        <v>#REF!</v>
      </c>
      <c r="AD27" s="58" t="e">
        <f>'T1'!AD27/'T1'!AD23*100-100</f>
        <v>#REF!</v>
      </c>
      <c r="AE27" s="58" t="e">
        <f>'T1'!AE27/'T1'!AE23*100-100</f>
        <v>#REF!</v>
      </c>
    </row>
    <row r="28" spans="2:31" ht="18.75" customHeight="1">
      <c r="B28" s="1"/>
      <c r="C28" s="271">
        <v>3</v>
      </c>
      <c r="D28" s="266" t="e">
        <f>YYgrowthrates!C23</f>
        <v>#REF!</v>
      </c>
      <c r="E28" s="267" t="e">
        <f>YYgrowthrates!D23</f>
        <v>#REF!</v>
      </c>
      <c r="F28" s="266" t="e">
        <f>YYgrowthrates!E23</f>
        <v>#REF!</v>
      </c>
      <c r="G28" s="267" t="e">
        <f>YYgrowthrates!F23</f>
        <v>#REF!</v>
      </c>
      <c r="H28" s="268" t="e">
        <f>YYgrowthrates!G23</f>
        <v>#REF!</v>
      </c>
      <c r="I28" s="268" t="e">
        <f>YYgrowthrates!H23</f>
        <v>#REF!</v>
      </c>
      <c r="J28" s="268" t="e">
        <f>YYgrowthrates!I23</f>
        <v>#REF!</v>
      </c>
      <c r="K28" s="268" t="e">
        <f>YYgrowthrates!J23</f>
        <v>#REF!</v>
      </c>
      <c r="L28" s="268" t="e">
        <f>YYgrowthrates!K23</f>
        <v>#REF!</v>
      </c>
      <c r="M28" s="278" t="e">
        <f>YYgrowthrates!L23</f>
        <v>#REF!</v>
      </c>
      <c r="N28" s="278" t="e">
        <f>YYgrowthrates!M23</f>
        <v>#REF!</v>
      </c>
      <c r="O28" s="278" t="e">
        <f>YYgrowthrates!N23</f>
        <v>#REF!</v>
      </c>
      <c r="P28" s="278" t="e">
        <f>YYgrowthrates!O23</f>
        <v>#REF!</v>
      </c>
      <c r="Q28" s="278" t="e">
        <f>YYgrowthrates!P23</f>
        <v>#REF!</v>
      </c>
      <c r="R28" s="278" t="e">
        <f>YYgrowthrates!Q23</f>
        <v>#REF!</v>
      </c>
      <c r="S28" s="278" t="e">
        <f>YYgrowthrates!R23</f>
        <v>#REF!</v>
      </c>
      <c r="T28" s="278" t="e">
        <f>YYgrowthrates!S23</f>
        <v>#REF!</v>
      </c>
      <c r="U28" s="278" t="e">
        <f>YYgrowthrates!T23</f>
        <v>#REF!</v>
      </c>
      <c r="V28" s="278" t="e">
        <f>YYgrowthrates!U23</f>
        <v>#REF!</v>
      </c>
      <c r="W28" s="278" t="e">
        <f>YYgrowthrates!V23</f>
        <v>#REF!</v>
      </c>
      <c r="X28" s="283" t="e">
        <f>YYgrowthrates!W23</f>
        <v>#REF!</v>
      </c>
      <c r="Y28" s="293" t="e">
        <f>YYgrowthrates!X23</f>
        <v>#REF!</v>
      </c>
      <c r="Z28" s="50" t="e">
        <f>YYgrowthrates!Y23</f>
        <v>#REF!</v>
      </c>
      <c r="AC28" s="58" t="e">
        <f>'T1'!AC28/'T1'!AC24*100-100</f>
        <v>#REF!</v>
      </c>
      <c r="AD28" s="58" t="e">
        <f>'T1'!AD28/'T1'!AD24*100-100</f>
        <v>#REF!</v>
      </c>
      <c r="AE28" s="58" t="e">
        <f>'T1'!AE28/'T1'!AE24*100-100</f>
        <v>#REF!</v>
      </c>
    </row>
    <row r="29" spans="2:31" ht="18.75" customHeight="1">
      <c r="B29" s="1"/>
      <c r="C29" s="271">
        <v>4</v>
      </c>
      <c r="D29" s="266" t="e">
        <f>YYgrowthrates!C24</f>
        <v>#REF!</v>
      </c>
      <c r="E29" s="267" t="e">
        <f>YYgrowthrates!D24</f>
        <v>#REF!</v>
      </c>
      <c r="F29" s="266" t="e">
        <f>YYgrowthrates!E24</f>
        <v>#REF!</v>
      </c>
      <c r="G29" s="267" t="e">
        <f>YYgrowthrates!F24</f>
        <v>#REF!</v>
      </c>
      <c r="H29" s="268" t="e">
        <f>YYgrowthrates!G24</f>
        <v>#REF!</v>
      </c>
      <c r="I29" s="268" t="e">
        <f>YYgrowthrates!H24</f>
        <v>#REF!</v>
      </c>
      <c r="J29" s="268" t="e">
        <f>YYgrowthrates!I24</f>
        <v>#REF!</v>
      </c>
      <c r="K29" s="268" t="e">
        <f>YYgrowthrates!J24</f>
        <v>#REF!</v>
      </c>
      <c r="L29" s="268" t="e">
        <f>YYgrowthrates!K24</f>
        <v>#REF!</v>
      </c>
      <c r="M29" s="278" t="e">
        <f>YYgrowthrates!L24</f>
        <v>#REF!</v>
      </c>
      <c r="N29" s="278" t="e">
        <f>YYgrowthrates!M24</f>
        <v>#REF!</v>
      </c>
      <c r="O29" s="278" t="e">
        <f>YYgrowthrates!N24</f>
        <v>#REF!</v>
      </c>
      <c r="P29" s="278" t="e">
        <f>YYgrowthrates!O24</f>
        <v>#REF!</v>
      </c>
      <c r="Q29" s="278" t="e">
        <f>YYgrowthrates!P24</f>
        <v>#REF!</v>
      </c>
      <c r="R29" s="278" t="e">
        <f>YYgrowthrates!Q24</f>
        <v>#REF!</v>
      </c>
      <c r="S29" s="278" t="e">
        <f>YYgrowthrates!R24</f>
        <v>#REF!</v>
      </c>
      <c r="T29" s="278" t="e">
        <f>YYgrowthrates!S24</f>
        <v>#REF!</v>
      </c>
      <c r="U29" s="278" t="e">
        <f>YYgrowthrates!T24</f>
        <v>#REF!</v>
      </c>
      <c r="V29" s="278" t="e">
        <f>YYgrowthrates!U24</f>
        <v>#REF!</v>
      </c>
      <c r="W29" s="278" t="e">
        <f>YYgrowthrates!V24</f>
        <v>#REF!</v>
      </c>
      <c r="X29" s="283" t="e">
        <f>YYgrowthrates!W24</f>
        <v>#REF!</v>
      </c>
      <c r="Y29" s="293" t="e">
        <f>YYgrowthrates!X24</f>
        <v>#REF!</v>
      </c>
      <c r="Z29" s="50" t="e">
        <f>YYgrowthrates!Y24</f>
        <v>#REF!</v>
      </c>
      <c r="AC29" s="58" t="e">
        <f>'T1'!AC29/'T1'!AC25*100-100</f>
        <v>#REF!</v>
      </c>
      <c r="AD29" s="58" t="e">
        <f>'T1'!AD29/'T1'!AD25*100-100</f>
        <v>#REF!</v>
      </c>
      <c r="AE29" s="58" t="e">
        <f>'T1'!AE29/'T1'!AE25*100-100</f>
        <v>#REF!</v>
      </c>
    </row>
    <row r="30" spans="2:31" ht="29.25" customHeight="1">
      <c r="B30" s="1">
        <v>2011</v>
      </c>
      <c r="C30" s="271">
        <v>1</v>
      </c>
      <c r="D30" s="266" t="e">
        <f>YYgrowthrates!C25</f>
        <v>#REF!</v>
      </c>
      <c r="E30" s="267" t="e">
        <f>YYgrowthrates!D25</f>
        <v>#REF!</v>
      </c>
      <c r="F30" s="266" t="e">
        <f>YYgrowthrates!E25</f>
        <v>#REF!</v>
      </c>
      <c r="G30" s="267" t="e">
        <f>YYgrowthrates!F25</f>
        <v>#REF!</v>
      </c>
      <c r="H30" s="268" t="e">
        <f>YYgrowthrates!G25</f>
        <v>#REF!</v>
      </c>
      <c r="I30" s="268" t="e">
        <f>YYgrowthrates!H25</f>
        <v>#REF!</v>
      </c>
      <c r="J30" s="268" t="e">
        <f>YYgrowthrates!I25</f>
        <v>#REF!</v>
      </c>
      <c r="K30" s="268" t="e">
        <f>YYgrowthrates!J25</f>
        <v>#REF!</v>
      </c>
      <c r="L30" s="268" t="e">
        <f>YYgrowthrates!K25</f>
        <v>#REF!</v>
      </c>
      <c r="M30" s="278" t="e">
        <f>YYgrowthrates!L25</f>
        <v>#REF!</v>
      </c>
      <c r="N30" s="278" t="e">
        <f>YYgrowthrates!M25</f>
        <v>#REF!</v>
      </c>
      <c r="O30" s="278" t="e">
        <f>YYgrowthrates!N25</f>
        <v>#REF!</v>
      </c>
      <c r="P30" s="278" t="e">
        <f>YYgrowthrates!O25</f>
        <v>#REF!</v>
      </c>
      <c r="Q30" s="278" t="e">
        <f>YYgrowthrates!P25</f>
        <v>#REF!</v>
      </c>
      <c r="R30" s="278" t="e">
        <f>YYgrowthrates!Q25</f>
        <v>#REF!</v>
      </c>
      <c r="S30" s="278" t="e">
        <f>YYgrowthrates!R25</f>
        <v>#REF!</v>
      </c>
      <c r="T30" s="278" t="e">
        <f>YYgrowthrates!S25</f>
        <v>#REF!</v>
      </c>
      <c r="U30" s="278" t="e">
        <f>YYgrowthrates!T25</f>
        <v>#REF!</v>
      </c>
      <c r="V30" s="278" t="e">
        <f>YYgrowthrates!U25</f>
        <v>#REF!</v>
      </c>
      <c r="W30" s="278" t="e">
        <f>YYgrowthrates!V25</f>
        <v>#REF!</v>
      </c>
      <c r="X30" s="283" t="e">
        <f>YYgrowthrates!W25</f>
        <v>#REF!</v>
      </c>
      <c r="Y30" s="293" t="e">
        <f>YYgrowthrates!X25</f>
        <v>#REF!</v>
      </c>
      <c r="Z30" s="50" t="e">
        <f>YYgrowthrates!Y25</f>
        <v>#REF!</v>
      </c>
      <c r="AC30" s="58" t="e">
        <f>'T1'!AC30/'T1'!AC26*100-100</f>
        <v>#REF!</v>
      </c>
      <c r="AD30" s="58" t="e">
        <f>'T1'!AD30/'T1'!AD26*100-100</f>
        <v>#REF!</v>
      </c>
      <c r="AE30" s="58" t="e">
        <f>'T1'!AE30/'T1'!AE26*100-100</f>
        <v>#REF!</v>
      </c>
    </row>
    <row r="31" spans="2:31" ht="18.75" customHeight="1">
      <c r="B31" s="1"/>
      <c r="C31" s="271">
        <v>2</v>
      </c>
      <c r="D31" s="266" t="e">
        <f>YYgrowthrates!C26</f>
        <v>#REF!</v>
      </c>
      <c r="E31" s="267" t="e">
        <f>YYgrowthrates!D26</f>
        <v>#REF!</v>
      </c>
      <c r="F31" s="266" t="e">
        <f>YYgrowthrates!E26</f>
        <v>#REF!</v>
      </c>
      <c r="G31" s="267" t="e">
        <f>YYgrowthrates!F26</f>
        <v>#REF!</v>
      </c>
      <c r="H31" s="268" t="e">
        <f>YYgrowthrates!G26</f>
        <v>#REF!</v>
      </c>
      <c r="I31" s="268" t="e">
        <f>YYgrowthrates!H26</f>
        <v>#REF!</v>
      </c>
      <c r="J31" s="268" t="e">
        <f>YYgrowthrates!I26</f>
        <v>#REF!</v>
      </c>
      <c r="K31" s="268" t="e">
        <f>YYgrowthrates!J26</f>
        <v>#REF!</v>
      </c>
      <c r="L31" s="268" t="e">
        <f>YYgrowthrates!K26</f>
        <v>#REF!</v>
      </c>
      <c r="M31" s="278" t="e">
        <f>YYgrowthrates!L26</f>
        <v>#REF!</v>
      </c>
      <c r="N31" s="278" t="e">
        <f>YYgrowthrates!M26</f>
        <v>#REF!</v>
      </c>
      <c r="O31" s="278" t="e">
        <f>YYgrowthrates!N26</f>
        <v>#REF!</v>
      </c>
      <c r="P31" s="278" t="e">
        <f>YYgrowthrates!O26</f>
        <v>#REF!</v>
      </c>
      <c r="Q31" s="278" t="e">
        <f>YYgrowthrates!P26</f>
        <v>#REF!</v>
      </c>
      <c r="R31" s="278" t="e">
        <f>YYgrowthrates!Q26</f>
        <v>#REF!</v>
      </c>
      <c r="S31" s="278" t="e">
        <f>YYgrowthrates!R26</f>
        <v>#REF!</v>
      </c>
      <c r="T31" s="278" t="e">
        <f>YYgrowthrates!S26</f>
        <v>#REF!</v>
      </c>
      <c r="U31" s="278" t="e">
        <f>YYgrowthrates!T26</f>
        <v>#REF!</v>
      </c>
      <c r="V31" s="278" t="e">
        <f>YYgrowthrates!U26</f>
        <v>#REF!</v>
      </c>
      <c r="W31" s="278" t="e">
        <f>YYgrowthrates!V26</f>
        <v>#REF!</v>
      </c>
      <c r="X31" s="283" t="e">
        <f>YYgrowthrates!W26</f>
        <v>#REF!</v>
      </c>
      <c r="Y31" s="293" t="e">
        <f>YYgrowthrates!X26</f>
        <v>#REF!</v>
      </c>
      <c r="Z31" s="50" t="e">
        <f>YYgrowthrates!Y26</f>
        <v>#REF!</v>
      </c>
      <c r="AC31" s="58" t="e">
        <f>'T1'!AC31/'T1'!AC27*100-100</f>
        <v>#REF!</v>
      </c>
      <c r="AD31" s="58" t="e">
        <f>'T1'!AD31/'T1'!AD27*100-100</f>
        <v>#REF!</v>
      </c>
      <c r="AE31" s="58" t="e">
        <f>'T1'!AE31/'T1'!AE27*100-100</f>
        <v>#REF!</v>
      </c>
    </row>
    <row r="32" spans="2:31" ht="18.75" customHeight="1">
      <c r="B32" s="1"/>
      <c r="C32" s="271" t="s">
        <v>65</v>
      </c>
      <c r="D32" s="266" t="e">
        <f>YYgrowthrates!C27</f>
        <v>#REF!</v>
      </c>
      <c r="E32" s="267" t="e">
        <f>YYgrowthrates!D27</f>
        <v>#REF!</v>
      </c>
      <c r="F32" s="266" t="e">
        <f>YYgrowthrates!E27</f>
        <v>#REF!</v>
      </c>
      <c r="G32" s="267" t="e">
        <f>YYgrowthrates!F27</f>
        <v>#REF!</v>
      </c>
      <c r="H32" s="268" t="e">
        <f>YYgrowthrates!G27</f>
        <v>#REF!</v>
      </c>
      <c r="I32" s="268" t="e">
        <f>YYgrowthrates!H27</f>
        <v>#REF!</v>
      </c>
      <c r="J32" s="268" t="e">
        <f>YYgrowthrates!I27</f>
        <v>#REF!</v>
      </c>
      <c r="K32" s="268" t="e">
        <f>YYgrowthrates!J27</f>
        <v>#REF!</v>
      </c>
      <c r="L32" s="268" t="e">
        <f>YYgrowthrates!K27</f>
        <v>#REF!</v>
      </c>
      <c r="M32" s="278" t="e">
        <f>YYgrowthrates!L27</f>
        <v>#REF!</v>
      </c>
      <c r="N32" s="278" t="e">
        <f>YYgrowthrates!M27</f>
        <v>#REF!</v>
      </c>
      <c r="O32" s="278" t="e">
        <f>YYgrowthrates!N27</f>
        <v>#REF!</v>
      </c>
      <c r="P32" s="278" t="e">
        <f>YYgrowthrates!O27</f>
        <v>#REF!</v>
      </c>
      <c r="Q32" s="278" t="e">
        <f>YYgrowthrates!P27</f>
        <v>#REF!</v>
      </c>
      <c r="R32" s="278" t="e">
        <f>YYgrowthrates!Q27</f>
        <v>#REF!</v>
      </c>
      <c r="S32" s="278" t="e">
        <f>YYgrowthrates!R27</f>
        <v>#REF!</v>
      </c>
      <c r="T32" s="278" t="e">
        <f>YYgrowthrates!S27</f>
        <v>#REF!</v>
      </c>
      <c r="U32" s="278" t="e">
        <f>YYgrowthrates!T27</f>
        <v>#REF!</v>
      </c>
      <c r="V32" s="278" t="e">
        <f>YYgrowthrates!U27</f>
        <v>#REF!</v>
      </c>
      <c r="W32" s="278" t="e">
        <f>YYgrowthrates!V27</f>
        <v>#REF!</v>
      </c>
      <c r="X32" s="283" t="e">
        <f>YYgrowthrates!W27</f>
        <v>#REF!</v>
      </c>
      <c r="Y32" s="293" t="e">
        <f>YYgrowthrates!X27</f>
        <v>#REF!</v>
      </c>
      <c r="Z32" s="50" t="e">
        <f>YYgrowthrates!Y27</f>
        <v>#REF!</v>
      </c>
      <c r="AC32" s="58" t="e">
        <f>'T1'!AC32/'T1'!AC28*100-100</f>
        <v>#REF!</v>
      </c>
      <c r="AD32" s="58" t="e">
        <f>'T1'!AD32/'T1'!AD28*100-100</f>
        <v>#REF!</v>
      </c>
      <c r="AE32" s="58" t="e">
        <f>'T1'!AE32/'T1'!AE28*100-100</f>
        <v>#REF!</v>
      </c>
    </row>
    <row r="33" spans="2:31" ht="18.75" hidden="1" customHeight="1">
      <c r="B33" s="1"/>
      <c r="C33" s="271" t="s">
        <v>66</v>
      </c>
      <c r="D33" s="266">
        <f>YYgrowthrates!C28</f>
        <v>0</v>
      </c>
      <c r="E33" s="267">
        <f>YYgrowthrates!D28</f>
        <v>0</v>
      </c>
      <c r="F33" s="266">
        <f>YYgrowthrates!E28</f>
        <v>0</v>
      </c>
      <c r="G33" s="267">
        <f>YYgrowthrates!F28</f>
        <v>0</v>
      </c>
      <c r="H33" s="268">
        <f>YYgrowthrates!G28</f>
        <v>0</v>
      </c>
      <c r="I33" s="268">
        <f>YYgrowthrates!H28</f>
        <v>0</v>
      </c>
      <c r="J33" s="268">
        <f>YYgrowthrates!I28</f>
        <v>0</v>
      </c>
      <c r="K33" s="268">
        <f>YYgrowthrates!J28</f>
        <v>0</v>
      </c>
      <c r="L33" s="268">
        <f>YYgrowthrates!K28</f>
        <v>0</v>
      </c>
      <c r="M33" s="278">
        <f>YYgrowthrates!L28</f>
        <v>0</v>
      </c>
      <c r="N33" s="278">
        <f>YYgrowthrates!M28</f>
        <v>0</v>
      </c>
      <c r="O33" s="278">
        <f>YYgrowthrates!N28</f>
        <v>0</v>
      </c>
      <c r="P33" s="278">
        <f>YYgrowthrates!O28</f>
        <v>0</v>
      </c>
      <c r="Q33" s="278">
        <f>YYgrowthrates!P28</f>
        <v>0</v>
      </c>
      <c r="R33" s="278">
        <f>YYgrowthrates!Q28</f>
        <v>0</v>
      </c>
      <c r="S33" s="278">
        <f>YYgrowthrates!R28</f>
        <v>0</v>
      </c>
      <c r="T33" s="278">
        <f>YYgrowthrates!S28</f>
        <v>0</v>
      </c>
      <c r="U33" s="278">
        <f>YYgrowthrates!T28</f>
        <v>0</v>
      </c>
      <c r="V33" s="278">
        <f>YYgrowthrates!U28</f>
        <v>0</v>
      </c>
      <c r="W33" s="278">
        <f>YYgrowthrates!V28</f>
        <v>0</v>
      </c>
      <c r="X33" s="283">
        <f>YYgrowthrates!W28</f>
        <v>0</v>
      </c>
      <c r="Y33" s="293">
        <f>YYgrowthrates!X28</f>
        <v>0</v>
      </c>
      <c r="Z33" s="50">
        <f>YYgrowthrates!Y28</f>
        <v>0</v>
      </c>
      <c r="AC33" s="58" t="e">
        <f>'T1'!AC33/'T1'!AC29*100-100</f>
        <v>#REF!</v>
      </c>
      <c r="AD33" s="58" t="e">
        <f>'T1'!AD33/'T1'!AD29*100-100</f>
        <v>#REF!</v>
      </c>
      <c r="AE33" s="58" t="e">
        <f>'T1'!AE33/'T1'!AE29*100-100</f>
        <v>#REF!</v>
      </c>
    </row>
    <row r="34" spans="2:31" ht="18.75" hidden="1" customHeight="1">
      <c r="B34" s="1">
        <v>2012</v>
      </c>
      <c r="C34" s="271" t="s">
        <v>67</v>
      </c>
      <c r="D34" s="266">
        <f>YYgrowthrates!C29</f>
        <v>0</v>
      </c>
      <c r="E34" s="267">
        <f>YYgrowthrates!D29</f>
        <v>0</v>
      </c>
      <c r="F34" s="266">
        <f>YYgrowthrates!E29</f>
        <v>0</v>
      </c>
      <c r="G34" s="267">
        <f>YYgrowthrates!F29</f>
        <v>0</v>
      </c>
      <c r="H34" s="268">
        <f>YYgrowthrates!G29</f>
        <v>0</v>
      </c>
      <c r="I34" s="268">
        <f>YYgrowthrates!H29</f>
        <v>0</v>
      </c>
      <c r="J34" s="268">
        <f>YYgrowthrates!I29</f>
        <v>0</v>
      </c>
      <c r="K34" s="268">
        <f>YYgrowthrates!J29</f>
        <v>0</v>
      </c>
      <c r="L34" s="268">
        <f>YYgrowthrates!K29</f>
        <v>0</v>
      </c>
      <c r="M34" s="278">
        <f>YYgrowthrates!L29</f>
        <v>0</v>
      </c>
      <c r="N34" s="278">
        <f>YYgrowthrates!M29</f>
        <v>0</v>
      </c>
      <c r="O34" s="278">
        <f>YYgrowthrates!N29</f>
        <v>0</v>
      </c>
      <c r="P34" s="278">
        <f>YYgrowthrates!O29</f>
        <v>0</v>
      </c>
      <c r="Q34" s="278">
        <f>YYgrowthrates!P29</f>
        <v>0</v>
      </c>
      <c r="R34" s="278">
        <f>YYgrowthrates!Q29</f>
        <v>0</v>
      </c>
      <c r="S34" s="278">
        <f>YYgrowthrates!R29</f>
        <v>0</v>
      </c>
      <c r="T34" s="278">
        <f>YYgrowthrates!S29</f>
        <v>0</v>
      </c>
      <c r="U34" s="278">
        <f>YYgrowthrates!T29</f>
        <v>0</v>
      </c>
      <c r="V34" s="278">
        <f>YYgrowthrates!U29</f>
        <v>0</v>
      </c>
      <c r="W34" s="278">
        <f>YYgrowthrates!V29</f>
        <v>0</v>
      </c>
      <c r="X34" s="283">
        <f>YYgrowthrates!W29</f>
        <v>0</v>
      </c>
      <c r="Y34" s="293">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297"/>
      <c r="Z35" s="51"/>
    </row>
    <row r="36" spans="2:31" ht="12" customHeight="1">
      <c r="B36" s="36" t="s">
        <v>68</v>
      </c>
    </row>
    <row r="37" spans="2:31" ht="2.25" customHeight="1"/>
    <row r="38" spans="2:31">
      <c r="B38" s="273" t="s">
        <v>112</v>
      </c>
    </row>
    <row r="39" spans="2:31">
      <c r="B39" s="273" t="s">
        <v>113</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109375" defaultRowHeight="13.8"/>
  <cols>
    <col min="1" max="1" width="1.44140625" style="13" customWidth="1"/>
    <col min="2" max="2" width="6" style="13" customWidth="1"/>
    <col min="3" max="3" width="3.44140625" style="13" customWidth="1"/>
    <col min="4" max="23" width="7.109375" style="13" customWidth="1"/>
    <col min="24" max="24" width="8.44140625" style="257" customWidth="1"/>
    <col min="25" max="25" width="7.109375" style="13" customWidth="1"/>
    <col min="26" max="26" width="8.44140625" style="13" customWidth="1"/>
    <col min="27" max="27" width="1.109375" style="13" customWidth="1"/>
    <col min="28" max="32" width="9.109375" style="13"/>
    <col min="33" max="33" width="4.44140625" style="13" customWidth="1"/>
    <col min="34" max="16384" width="9.109375" style="13"/>
  </cols>
  <sheetData>
    <row r="1" spans="2:33" ht="38.25" customHeight="1">
      <c r="B1" s="14" t="s">
        <v>114</v>
      </c>
      <c r="D1" s="12"/>
      <c r="E1" s="12"/>
      <c r="F1" s="12"/>
      <c r="G1" s="12"/>
      <c r="H1" s="12"/>
      <c r="I1" s="12"/>
      <c r="J1" s="12"/>
      <c r="K1" s="12"/>
    </row>
    <row r="2" spans="2:33" ht="14.4" hidden="1">
      <c r="B2" s="92"/>
      <c r="D2" s="785" t="s">
        <v>33</v>
      </c>
      <c r="E2" s="786"/>
      <c r="F2" s="786"/>
      <c r="G2" s="787"/>
      <c r="H2" s="785" t="s">
        <v>34</v>
      </c>
      <c r="I2" s="788"/>
      <c r="J2" s="788"/>
      <c r="K2" s="788"/>
      <c r="L2" s="789"/>
      <c r="M2" s="785" t="s">
        <v>35</v>
      </c>
      <c r="N2" s="788"/>
      <c r="O2" s="788"/>
      <c r="P2" s="788"/>
      <c r="Q2" s="788"/>
      <c r="R2" s="788"/>
      <c r="S2" s="788"/>
      <c r="T2" s="788"/>
      <c r="U2" s="788"/>
      <c r="V2" s="788"/>
      <c r="W2" s="789"/>
      <c r="X2" s="298"/>
      <c r="Y2" s="122"/>
      <c r="Z2" s="230"/>
    </row>
    <row r="3" spans="2:33" s="12" customFormat="1" ht="123.75" customHeight="1">
      <c r="B3" s="260" t="s">
        <v>36</v>
      </c>
      <c r="C3" s="449" t="s">
        <v>37</v>
      </c>
      <c r="D3" s="450" t="s">
        <v>38</v>
      </c>
      <c r="E3" s="450" t="s">
        <v>39</v>
      </c>
      <c r="F3" s="450" t="s">
        <v>40</v>
      </c>
      <c r="G3" s="450" t="s">
        <v>41</v>
      </c>
      <c r="H3" s="451" t="s">
        <v>42</v>
      </c>
      <c r="I3" s="452" t="s">
        <v>43</v>
      </c>
      <c r="J3" s="451" t="s">
        <v>44</v>
      </c>
      <c r="K3" s="451" t="s">
        <v>45</v>
      </c>
      <c r="L3" s="452" t="s">
        <v>46</v>
      </c>
      <c r="M3" s="453" t="s">
        <v>47</v>
      </c>
      <c r="N3" s="453" t="s">
        <v>48</v>
      </c>
      <c r="O3" s="453" t="s">
        <v>49</v>
      </c>
      <c r="P3" s="453" t="s">
        <v>50</v>
      </c>
      <c r="Q3" s="453" t="s">
        <v>51</v>
      </c>
      <c r="R3" s="453" t="s">
        <v>52</v>
      </c>
      <c r="S3" s="453" t="s">
        <v>53</v>
      </c>
      <c r="T3" s="453" t="s">
        <v>54</v>
      </c>
      <c r="U3" s="453" t="s">
        <v>55</v>
      </c>
      <c r="V3" s="453" t="s">
        <v>56</v>
      </c>
      <c r="W3" s="453" t="s">
        <v>57</v>
      </c>
      <c r="X3" s="456" t="s">
        <v>58</v>
      </c>
      <c r="Y3" s="455" t="s">
        <v>59</v>
      </c>
      <c r="Z3" s="290" t="s">
        <v>60</v>
      </c>
      <c r="AC3" s="8" t="s">
        <v>61</v>
      </c>
      <c r="AD3" s="8" t="s">
        <v>62</v>
      </c>
      <c r="AE3" s="8" t="s">
        <v>63</v>
      </c>
      <c r="AF3" s="12" t="s">
        <v>64</v>
      </c>
    </row>
    <row r="4" spans="2:33" ht="24.75" hidden="1" customHeight="1">
      <c r="B4" s="61"/>
      <c r="C4" s="87"/>
      <c r="D4" s="261"/>
      <c r="E4" s="262"/>
      <c r="F4" s="263"/>
      <c r="G4" s="264"/>
      <c r="H4" s="265"/>
      <c r="I4" s="274"/>
      <c r="J4" s="265"/>
      <c r="K4" s="275"/>
      <c r="L4" s="265"/>
      <c r="M4" s="276"/>
      <c r="N4" s="277"/>
      <c r="O4" s="276"/>
      <c r="P4" s="277"/>
      <c r="Q4" s="276"/>
      <c r="R4" s="277"/>
      <c r="S4" s="276"/>
      <c r="T4" s="277"/>
      <c r="U4" s="276"/>
      <c r="V4" s="281"/>
      <c r="W4" s="276"/>
      <c r="X4" s="299"/>
      <c r="Y4" s="302"/>
      <c r="Z4" s="292"/>
    </row>
    <row r="5" spans="2:33" ht="20.25" hidden="1" customHeight="1">
      <c r="B5" s="61"/>
      <c r="C5" s="87"/>
      <c r="D5" s="261"/>
      <c r="E5" s="262"/>
      <c r="F5" s="263"/>
      <c r="G5" s="264"/>
      <c r="H5" s="265"/>
      <c r="I5" s="274"/>
      <c r="J5" s="265"/>
      <c r="K5" s="275"/>
      <c r="L5" s="265"/>
      <c r="M5" s="276"/>
      <c r="N5" s="277"/>
      <c r="O5" s="276"/>
      <c r="P5" s="277"/>
      <c r="Q5" s="276"/>
      <c r="R5" s="277"/>
      <c r="S5" s="276"/>
      <c r="T5" s="277"/>
      <c r="U5" s="276"/>
      <c r="V5" s="281"/>
      <c r="W5" s="276"/>
      <c r="X5" s="299"/>
      <c r="Y5" s="302"/>
      <c r="Z5" s="292"/>
      <c r="AA5" s="62"/>
    </row>
    <row r="6" spans="2:33" ht="20.25" hidden="1" customHeight="1">
      <c r="B6" s="61"/>
      <c r="C6" s="87"/>
      <c r="D6" s="261"/>
      <c r="E6" s="262"/>
      <c r="F6" s="263"/>
      <c r="G6" s="264"/>
      <c r="H6" s="265"/>
      <c r="I6" s="274"/>
      <c r="J6" s="265"/>
      <c r="K6" s="275"/>
      <c r="L6" s="265"/>
      <c r="M6" s="276"/>
      <c r="N6" s="277"/>
      <c r="O6" s="276"/>
      <c r="P6" s="277"/>
      <c r="Q6" s="276"/>
      <c r="R6" s="277"/>
      <c r="S6" s="276"/>
      <c r="T6" s="277"/>
      <c r="U6" s="276"/>
      <c r="V6" s="281"/>
      <c r="W6" s="276"/>
      <c r="X6" s="299"/>
      <c r="Y6" s="302"/>
      <c r="Z6" s="292"/>
      <c r="AA6" s="62"/>
    </row>
    <row r="7" spans="2:33" ht="20.25" hidden="1" customHeight="1">
      <c r="B7" s="61"/>
      <c r="C7" s="87"/>
      <c r="D7" s="261"/>
      <c r="E7" s="262"/>
      <c r="F7" s="261"/>
      <c r="G7" s="264"/>
      <c r="H7" s="265"/>
      <c r="I7" s="274"/>
      <c r="J7" s="265"/>
      <c r="K7" s="275"/>
      <c r="L7" s="265"/>
      <c r="M7" s="276"/>
      <c r="N7" s="277"/>
      <c r="O7" s="276"/>
      <c r="P7" s="277"/>
      <c r="Q7" s="276"/>
      <c r="R7" s="277"/>
      <c r="S7" s="276"/>
      <c r="T7" s="277"/>
      <c r="U7" s="276"/>
      <c r="V7" s="281"/>
      <c r="W7" s="276"/>
      <c r="X7" s="299"/>
      <c r="Y7" s="302"/>
      <c r="Z7" s="292"/>
      <c r="AA7" s="62"/>
    </row>
    <row r="8" spans="2:33" ht="20.25" hidden="1" customHeight="1">
      <c r="B8" s="61"/>
      <c r="D8" s="262"/>
      <c r="E8" s="262"/>
      <c r="F8" s="261"/>
      <c r="G8" s="262"/>
      <c r="H8" s="265"/>
      <c r="I8" s="274"/>
      <c r="J8" s="265"/>
      <c r="K8" s="274"/>
      <c r="L8" s="265"/>
      <c r="M8" s="276"/>
      <c r="N8" s="277"/>
      <c r="O8" s="276"/>
      <c r="P8" s="277"/>
      <c r="Q8" s="276"/>
      <c r="R8" s="277"/>
      <c r="S8" s="276"/>
      <c r="T8" s="277"/>
      <c r="U8" s="276"/>
      <c r="V8" s="277"/>
      <c r="W8" s="276"/>
      <c r="X8" s="299"/>
      <c r="Y8" s="302"/>
      <c r="Z8" s="292"/>
      <c r="AA8" s="62"/>
    </row>
    <row r="9" spans="2:33" ht="5.25" customHeight="1">
      <c r="B9" s="1"/>
      <c r="D9" s="263"/>
      <c r="E9" s="269"/>
      <c r="F9" s="263"/>
      <c r="G9" s="263"/>
      <c r="H9" s="270"/>
      <c r="I9" s="279"/>
      <c r="J9" s="279"/>
      <c r="K9" s="279"/>
      <c r="L9" s="279"/>
      <c r="M9" s="280"/>
      <c r="N9" s="281"/>
      <c r="O9" s="277"/>
      <c r="P9" s="280"/>
      <c r="Q9" s="280"/>
      <c r="R9" s="281"/>
      <c r="S9" s="277"/>
      <c r="T9" s="277"/>
      <c r="U9" s="281"/>
      <c r="V9" s="281"/>
      <c r="W9" s="281"/>
      <c r="X9" s="301"/>
      <c r="Y9" s="303"/>
      <c r="Z9" s="39"/>
    </row>
    <row r="10" spans="2:33" ht="30" customHeight="1">
      <c r="B10" s="1">
        <v>2006</v>
      </c>
      <c r="C10" s="271">
        <v>1</v>
      </c>
      <c r="D10" s="272" t="e">
        <f>#REF!</f>
        <v>#REF!</v>
      </c>
      <c r="E10" s="262" t="e">
        <f>#REF!</f>
        <v>#REF!</v>
      </c>
      <c r="F10" s="261" t="e">
        <f>#REF!</f>
        <v>#REF!</v>
      </c>
      <c r="G10" s="262" t="e">
        <f>#REF!</f>
        <v>#REF!</v>
      </c>
      <c r="H10" s="265" t="e">
        <f>#REF!</f>
        <v>#REF!</v>
      </c>
      <c r="I10" s="274" t="e">
        <f>#REF!</f>
        <v>#REF!</v>
      </c>
      <c r="J10" s="265" t="e">
        <f>#REF!</f>
        <v>#REF!</v>
      </c>
      <c r="K10" s="274" t="e">
        <f>#REF!</f>
        <v>#REF!</v>
      </c>
      <c r="L10" s="265" t="e">
        <f>#REF!</f>
        <v>#REF!</v>
      </c>
      <c r="M10" s="276" t="e">
        <f>#REF!</f>
        <v>#REF!</v>
      </c>
      <c r="N10" s="277" t="e">
        <f>#REF!</f>
        <v>#REF!</v>
      </c>
      <c r="O10" s="276" t="e">
        <f>#REF!</f>
        <v>#REF!</v>
      </c>
      <c r="P10" s="277" t="e">
        <f>#REF!</f>
        <v>#REF!</v>
      </c>
      <c r="Q10" s="276" t="e">
        <f>#REF!</f>
        <v>#REF!</v>
      </c>
      <c r="R10" s="281" t="e">
        <f>#REF!</f>
        <v>#REF!</v>
      </c>
      <c r="S10" s="287" t="e">
        <f>#REF!</f>
        <v>#REF!</v>
      </c>
      <c r="T10" s="277" t="e">
        <f>#REF!</f>
        <v>#REF!</v>
      </c>
      <c r="U10" s="276" t="e">
        <f>#REF!</f>
        <v>#REF!</v>
      </c>
      <c r="V10" s="277" t="e">
        <f>#REF!</f>
        <v>#REF!</v>
      </c>
      <c r="W10" s="286" t="e">
        <f>#REF!</f>
        <v>#REF!</v>
      </c>
      <c r="X10" s="299" t="e">
        <f>#REF!</f>
        <v>#REF!</v>
      </c>
      <c r="Y10" s="302" t="e">
        <f>#REF!</f>
        <v>#REF!</v>
      </c>
      <c r="Z10" s="295"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271">
        <v>2</v>
      </c>
      <c r="D11" s="272" t="e">
        <f>#REF!</f>
        <v>#REF!</v>
      </c>
      <c r="E11" s="262" t="e">
        <f>#REF!</f>
        <v>#REF!</v>
      </c>
      <c r="F11" s="261" t="e">
        <f>#REF!</f>
        <v>#REF!</v>
      </c>
      <c r="G11" s="262" t="e">
        <f>#REF!</f>
        <v>#REF!</v>
      </c>
      <c r="H11" s="265" t="e">
        <f>#REF!</f>
        <v>#REF!</v>
      </c>
      <c r="I11" s="274" t="e">
        <f>#REF!</f>
        <v>#REF!</v>
      </c>
      <c r="J11" s="265" t="e">
        <f>#REF!</f>
        <v>#REF!</v>
      </c>
      <c r="K11" s="274" t="e">
        <f>#REF!</f>
        <v>#REF!</v>
      </c>
      <c r="L11" s="265" t="e">
        <f>#REF!</f>
        <v>#REF!</v>
      </c>
      <c r="M11" s="276" t="e">
        <f>#REF!</f>
        <v>#REF!</v>
      </c>
      <c r="N11" s="277" t="e">
        <f>#REF!</f>
        <v>#REF!</v>
      </c>
      <c r="O11" s="276" t="e">
        <f>#REF!</f>
        <v>#REF!</v>
      </c>
      <c r="P11" s="277" t="e">
        <f>#REF!</f>
        <v>#REF!</v>
      </c>
      <c r="Q11" s="276" t="e">
        <f>#REF!</f>
        <v>#REF!</v>
      </c>
      <c r="R11" s="281" t="e">
        <f>#REF!</f>
        <v>#REF!</v>
      </c>
      <c r="S11" s="287" t="e">
        <f>#REF!</f>
        <v>#REF!</v>
      </c>
      <c r="T11" s="277" t="e">
        <f>#REF!</f>
        <v>#REF!</v>
      </c>
      <c r="U11" s="276" t="e">
        <f>#REF!</f>
        <v>#REF!</v>
      </c>
      <c r="V11" s="277" t="e">
        <f>#REF!</f>
        <v>#REF!</v>
      </c>
      <c r="W11" s="286" t="e">
        <f>#REF!</f>
        <v>#REF!</v>
      </c>
      <c r="X11" s="299" t="e">
        <f>#REF!</f>
        <v>#REF!</v>
      </c>
      <c r="Y11" s="302" t="e">
        <f>#REF!</f>
        <v>#REF!</v>
      </c>
      <c r="Z11" s="295"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271">
        <v>3</v>
      </c>
      <c r="D12" s="272" t="e">
        <f>#REF!</f>
        <v>#REF!</v>
      </c>
      <c r="E12" s="262" t="e">
        <f>#REF!</f>
        <v>#REF!</v>
      </c>
      <c r="F12" s="261" t="e">
        <f>#REF!</f>
        <v>#REF!</v>
      </c>
      <c r="G12" s="262" t="e">
        <f>#REF!</f>
        <v>#REF!</v>
      </c>
      <c r="H12" s="265" t="e">
        <f>#REF!</f>
        <v>#REF!</v>
      </c>
      <c r="I12" s="274" t="e">
        <f>#REF!</f>
        <v>#REF!</v>
      </c>
      <c r="J12" s="265" t="e">
        <f>#REF!</f>
        <v>#REF!</v>
      </c>
      <c r="K12" s="274" t="e">
        <f>#REF!</f>
        <v>#REF!</v>
      </c>
      <c r="L12" s="265" t="e">
        <f>#REF!</f>
        <v>#REF!</v>
      </c>
      <c r="M12" s="276" t="e">
        <f>#REF!</f>
        <v>#REF!</v>
      </c>
      <c r="N12" s="277" t="e">
        <f>#REF!</f>
        <v>#REF!</v>
      </c>
      <c r="O12" s="276" t="e">
        <f>#REF!</f>
        <v>#REF!</v>
      </c>
      <c r="P12" s="277" t="e">
        <f>#REF!</f>
        <v>#REF!</v>
      </c>
      <c r="Q12" s="276" t="e">
        <f>#REF!</f>
        <v>#REF!</v>
      </c>
      <c r="R12" s="281" t="e">
        <f>#REF!</f>
        <v>#REF!</v>
      </c>
      <c r="S12" s="287" t="e">
        <f>#REF!</f>
        <v>#REF!</v>
      </c>
      <c r="T12" s="277" t="e">
        <f>#REF!</f>
        <v>#REF!</v>
      </c>
      <c r="U12" s="276" t="e">
        <f>#REF!</f>
        <v>#REF!</v>
      </c>
      <c r="V12" s="277" t="e">
        <f>#REF!</f>
        <v>#REF!</v>
      </c>
      <c r="W12" s="286" t="e">
        <f>#REF!</f>
        <v>#REF!</v>
      </c>
      <c r="X12" s="299" t="e">
        <f>#REF!</f>
        <v>#REF!</v>
      </c>
      <c r="Y12" s="302" t="e">
        <f>#REF!</f>
        <v>#REF!</v>
      </c>
      <c r="Z12" s="295" t="e">
        <f>#REF!</f>
        <v>#REF!</v>
      </c>
      <c r="AC12" s="38" t="e">
        <f t="shared" si="0"/>
        <v>#REF!</v>
      </c>
      <c r="AD12" s="38" t="e">
        <f t="shared" si="1"/>
        <v>#REF!</v>
      </c>
      <c r="AE12" s="38" t="e">
        <f t="shared" si="2"/>
        <v>#REF!</v>
      </c>
      <c r="AF12" s="38" t="e">
        <f t="shared" si="3"/>
        <v>#REF!</v>
      </c>
      <c r="AG12" s="38" t="e">
        <f t="shared" si="4"/>
        <v>#REF!</v>
      </c>
    </row>
    <row r="13" spans="2:33" ht="18.75" customHeight="1">
      <c r="B13" s="1"/>
      <c r="C13" s="271">
        <v>4</v>
      </c>
      <c r="D13" s="272" t="e">
        <f>#REF!</f>
        <v>#REF!</v>
      </c>
      <c r="E13" s="262" t="e">
        <f>#REF!</f>
        <v>#REF!</v>
      </c>
      <c r="F13" s="261" t="e">
        <f>#REF!</f>
        <v>#REF!</v>
      </c>
      <c r="G13" s="262" t="e">
        <f>#REF!</f>
        <v>#REF!</v>
      </c>
      <c r="H13" s="265" t="e">
        <f>#REF!</f>
        <v>#REF!</v>
      </c>
      <c r="I13" s="274" t="e">
        <f>#REF!</f>
        <v>#REF!</v>
      </c>
      <c r="J13" s="265" t="e">
        <f>#REF!</f>
        <v>#REF!</v>
      </c>
      <c r="K13" s="274" t="e">
        <f>#REF!</f>
        <v>#REF!</v>
      </c>
      <c r="L13" s="265" t="e">
        <f>#REF!</f>
        <v>#REF!</v>
      </c>
      <c r="M13" s="276" t="e">
        <f>#REF!</f>
        <v>#REF!</v>
      </c>
      <c r="N13" s="277" t="e">
        <f>#REF!</f>
        <v>#REF!</v>
      </c>
      <c r="O13" s="276" t="e">
        <f>#REF!</f>
        <v>#REF!</v>
      </c>
      <c r="P13" s="277" t="e">
        <f>#REF!</f>
        <v>#REF!</v>
      </c>
      <c r="Q13" s="276" t="e">
        <f>#REF!</f>
        <v>#REF!</v>
      </c>
      <c r="R13" s="281" t="e">
        <f>#REF!</f>
        <v>#REF!</v>
      </c>
      <c r="S13" s="287" t="e">
        <f>#REF!</f>
        <v>#REF!</v>
      </c>
      <c r="T13" s="277" t="e">
        <f>#REF!</f>
        <v>#REF!</v>
      </c>
      <c r="U13" s="276" t="e">
        <f>#REF!</f>
        <v>#REF!</v>
      </c>
      <c r="V13" s="277" t="e">
        <f>#REF!</f>
        <v>#REF!</v>
      </c>
      <c r="W13" s="286" t="e">
        <f>#REF!</f>
        <v>#REF!</v>
      </c>
      <c r="X13" s="299" t="e">
        <f>#REF!</f>
        <v>#REF!</v>
      </c>
      <c r="Y13" s="302" t="e">
        <f>#REF!</f>
        <v>#REF!</v>
      </c>
      <c r="Z13" s="295" t="e">
        <f>#REF!</f>
        <v>#REF!</v>
      </c>
      <c r="AC13" s="38" t="e">
        <f t="shared" si="0"/>
        <v>#REF!</v>
      </c>
      <c r="AD13" s="38" t="e">
        <f t="shared" si="1"/>
        <v>#REF!</v>
      </c>
      <c r="AE13" s="38" t="e">
        <f t="shared" si="2"/>
        <v>#REF!</v>
      </c>
      <c r="AF13" s="38" t="e">
        <f t="shared" si="3"/>
        <v>#REF!</v>
      </c>
      <c r="AG13" s="38" t="e">
        <f t="shared" si="4"/>
        <v>#REF!</v>
      </c>
    </row>
    <row r="14" spans="2:33" ht="30" customHeight="1">
      <c r="B14" s="1">
        <v>2007</v>
      </c>
      <c r="C14" s="271">
        <v>1</v>
      </c>
      <c r="D14" s="272" t="e">
        <f>#REF!</f>
        <v>#REF!</v>
      </c>
      <c r="E14" s="262" t="e">
        <f>#REF!</f>
        <v>#REF!</v>
      </c>
      <c r="F14" s="261" t="e">
        <f>#REF!</f>
        <v>#REF!</v>
      </c>
      <c r="G14" s="262" t="e">
        <f>#REF!</f>
        <v>#REF!</v>
      </c>
      <c r="H14" s="265" t="e">
        <f>#REF!</f>
        <v>#REF!</v>
      </c>
      <c r="I14" s="274" t="e">
        <f>#REF!</f>
        <v>#REF!</v>
      </c>
      <c r="J14" s="265" t="e">
        <f>#REF!</f>
        <v>#REF!</v>
      </c>
      <c r="K14" s="274" t="e">
        <f>#REF!</f>
        <v>#REF!</v>
      </c>
      <c r="L14" s="265" t="e">
        <f>#REF!</f>
        <v>#REF!</v>
      </c>
      <c r="M14" s="276" t="e">
        <f>#REF!</f>
        <v>#REF!</v>
      </c>
      <c r="N14" s="277" t="e">
        <f>#REF!</f>
        <v>#REF!</v>
      </c>
      <c r="O14" s="276" t="e">
        <f>#REF!</f>
        <v>#REF!</v>
      </c>
      <c r="P14" s="277" t="e">
        <f>#REF!</f>
        <v>#REF!</v>
      </c>
      <c r="Q14" s="276" t="e">
        <f>#REF!</f>
        <v>#REF!</v>
      </c>
      <c r="R14" s="281" t="e">
        <f>#REF!</f>
        <v>#REF!</v>
      </c>
      <c r="S14" s="287" t="e">
        <f>#REF!</f>
        <v>#REF!</v>
      </c>
      <c r="T14" s="277" t="e">
        <f>#REF!</f>
        <v>#REF!</v>
      </c>
      <c r="U14" s="276" t="e">
        <f>#REF!</f>
        <v>#REF!</v>
      </c>
      <c r="V14" s="277" t="e">
        <f>#REF!</f>
        <v>#REF!</v>
      </c>
      <c r="W14" s="286" t="e">
        <f>#REF!</f>
        <v>#REF!</v>
      </c>
      <c r="X14" s="299" t="e">
        <f>#REF!</f>
        <v>#REF!</v>
      </c>
      <c r="Y14" s="302" t="e">
        <f>#REF!</f>
        <v>#REF!</v>
      </c>
      <c r="Z14" s="295" t="e">
        <f>#REF!</f>
        <v>#REF!</v>
      </c>
      <c r="AC14" s="38" t="e">
        <f t="shared" si="0"/>
        <v>#REF!</v>
      </c>
      <c r="AD14" s="38" t="e">
        <f t="shared" si="1"/>
        <v>#REF!</v>
      </c>
      <c r="AE14" s="38" t="e">
        <f t="shared" si="2"/>
        <v>#REF!</v>
      </c>
      <c r="AF14" s="38" t="e">
        <f t="shared" si="3"/>
        <v>#REF!</v>
      </c>
      <c r="AG14" s="38" t="e">
        <f t="shared" si="4"/>
        <v>#REF!</v>
      </c>
    </row>
    <row r="15" spans="2:33" ht="18.75" customHeight="1">
      <c r="B15" s="1"/>
      <c r="C15" s="271">
        <v>2</v>
      </c>
      <c r="D15" s="272" t="e">
        <f>#REF!</f>
        <v>#REF!</v>
      </c>
      <c r="E15" s="262" t="e">
        <f>#REF!</f>
        <v>#REF!</v>
      </c>
      <c r="F15" s="261" t="e">
        <f>#REF!</f>
        <v>#REF!</v>
      </c>
      <c r="G15" s="262" t="e">
        <f>#REF!</f>
        <v>#REF!</v>
      </c>
      <c r="H15" s="265" t="e">
        <f>#REF!</f>
        <v>#REF!</v>
      </c>
      <c r="I15" s="274" t="e">
        <f>#REF!</f>
        <v>#REF!</v>
      </c>
      <c r="J15" s="265" t="e">
        <f>#REF!</f>
        <v>#REF!</v>
      </c>
      <c r="K15" s="274" t="e">
        <f>#REF!</f>
        <v>#REF!</v>
      </c>
      <c r="L15" s="265" t="e">
        <f>#REF!</f>
        <v>#REF!</v>
      </c>
      <c r="M15" s="276" t="e">
        <f>#REF!</f>
        <v>#REF!</v>
      </c>
      <c r="N15" s="277" t="e">
        <f>#REF!</f>
        <v>#REF!</v>
      </c>
      <c r="O15" s="276" t="e">
        <f>#REF!</f>
        <v>#REF!</v>
      </c>
      <c r="P15" s="277" t="e">
        <f>#REF!</f>
        <v>#REF!</v>
      </c>
      <c r="Q15" s="276" t="e">
        <f>#REF!</f>
        <v>#REF!</v>
      </c>
      <c r="R15" s="281" t="e">
        <f>#REF!</f>
        <v>#REF!</v>
      </c>
      <c r="S15" s="287" t="e">
        <f>#REF!</f>
        <v>#REF!</v>
      </c>
      <c r="T15" s="277" t="e">
        <f>#REF!</f>
        <v>#REF!</v>
      </c>
      <c r="U15" s="276" t="e">
        <f>#REF!</f>
        <v>#REF!</v>
      </c>
      <c r="V15" s="277" t="e">
        <f>#REF!</f>
        <v>#REF!</v>
      </c>
      <c r="W15" s="286" t="e">
        <f>#REF!</f>
        <v>#REF!</v>
      </c>
      <c r="X15" s="299" t="e">
        <f>#REF!</f>
        <v>#REF!</v>
      </c>
      <c r="Y15" s="302" t="e">
        <f>#REF!</f>
        <v>#REF!</v>
      </c>
      <c r="Z15" s="295" t="e">
        <f>#REF!</f>
        <v>#REF!</v>
      </c>
      <c r="AC15" s="38" t="e">
        <f t="shared" si="0"/>
        <v>#REF!</v>
      </c>
      <c r="AD15" s="38" t="e">
        <f t="shared" si="1"/>
        <v>#REF!</v>
      </c>
      <c r="AE15" s="38" t="e">
        <f t="shared" si="2"/>
        <v>#REF!</v>
      </c>
      <c r="AF15" s="38" t="e">
        <f t="shared" si="3"/>
        <v>#REF!</v>
      </c>
      <c r="AG15" s="38" t="e">
        <f t="shared" si="4"/>
        <v>#REF!</v>
      </c>
    </row>
    <row r="16" spans="2:33" ht="18.75" customHeight="1">
      <c r="B16" s="1"/>
      <c r="C16" s="271">
        <v>3</v>
      </c>
      <c r="D16" s="272" t="e">
        <f>#REF!</f>
        <v>#REF!</v>
      </c>
      <c r="E16" s="262" t="e">
        <f>#REF!</f>
        <v>#REF!</v>
      </c>
      <c r="F16" s="261" t="e">
        <f>#REF!</f>
        <v>#REF!</v>
      </c>
      <c r="G16" s="262" t="e">
        <f>#REF!</f>
        <v>#REF!</v>
      </c>
      <c r="H16" s="265" t="e">
        <f>#REF!</f>
        <v>#REF!</v>
      </c>
      <c r="I16" s="274" t="e">
        <f>#REF!</f>
        <v>#REF!</v>
      </c>
      <c r="J16" s="265" t="e">
        <f>#REF!</f>
        <v>#REF!</v>
      </c>
      <c r="K16" s="274" t="e">
        <f>#REF!</f>
        <v>#REF!</v>
      </c>
      <c r="L16" s="265" t="e">
        <f>#REF!</f>
        <v>#REF!</v>
      </c>
      <c r="M16" s="276" t="e">
        <f>#REF!</f>
        <v>#REF!</v>
      </c>
      <c r="N16" s="277" t="e">
        <f>#REF!</f>
        <v>#REF!</v>
      </c>
      <c r="O16" s="276" t="e">
        <f>#REF!</f>
        <v>#REF!</v>
      </c>
      <c r="P16" s="277" t="e">
        <f>#REF!</f>
        <v>#REF!</v>
      </c>
      <c r="Q16" s="276" t="e">
        <f>#REF!</f>
        <v>#REF!</v>
      </c>
      <c r="R16" s="281" t="e">
        <f>#REF!</f>
        <v>#REF!</v>
      </c>
      <c r="S16" s="287" t="e">
        <f>#REF!</f>
        <v>#REF!</v>
      </c>
      <c r="T16" s="277" t="e">
        <f>#REF!</f>
        <v>#REF!</v>
      </c>
      <c r="U16" s="276" t="e">
        <f>#REF!</f>
        <v>#REF!</v>
      </c>
      <c r="V16" s="277" t="e">
        <f>#REF!</f>
        <v>#REF!</v>
      </c>
      <c r="W16" s="286" t="e">
        <f>#REF!</f>
        <v>#REF!</v>
      </c>
      <c r="X16" s="299" t="e">
        <f>#REF!</f>
        <v>#REF!</v>
      </c>
      <c r="Y16" s="302" t="e">
        <f>#REF!</f>
        <v>#REF!</v>
      </c>
      <c r="Z16" s="295" t="e">
        <f>#REF!</f>
        <v>#REF!</v>
      </c>
      <c r="AC16" s="38" t="e">
        <f t="shared" si="0"/>
        <v>#REF!</v>
      </c>
      <c r="AD16" s="38" t="e">
        <f t="shared" si="1"/>
        <v>#REF!</v>
      </c>
      <c r="AE16" s="38" t="e">
        <f t="shared" si="2"/>
        <v>#REF!</v>
      </c>
      <c r="AF16" s="38" t="e">
        <f t="shared" si="3"/>
        <v>#REF!</v>
      </c>
      <c r="AG16" s="38" t="e">
        <f t="shared" si="4"/>
        <v>#REF!</v>
      </c>
    </row>
    <row r="17" spans="2:33" ht="18.75" customHeight="1">
      <c r="B17" s="1"/>
      <c r="C17" s="271">
        <v>4</v>
      </c>
      <c r="D17" s="272" t="e">
        <f>#REF!</f>
        <v>#REF!</v>
      </c>
      <c r="E17" s="262" t="e">
        <f>#REF!</f>
        <v>#REF!</v>
      </c>
      <c r="F17" s="261" t="e">
        <f>#REF!</f>
        <v>#REF!</v>
      </c>
      <c r="G17" s="262" t="e">
        <f>#REF!</f>
        <v>#REF!</v>
      </c>
      <c r="H17" s="265" t="e">
        <f>#REF!</f>
        <v>#REF!</v>
      </c>
      <c r="I17" s="274" t="e">
        <f>#REF!</f>
        <v>#REF!</v>
      </c>
      <c r="J17" s="265" t="e">
        <f>#REF!</f>
        <v>#REF!</v>
      </c>
      <c r="K17" s="274" t="e">
        <f>#REF!</f>
        <v>#REF!</v>
      </c>
      <c r="L17" s="265" t="e">
        <f>#REF!</f>
        <v>#REF!</v>
      </c>
      <c r="M17" s="276" t="e">
        <f>#REF!</f>
        <v>#REF!</v>
      </c>
      <c r="N17" s="277" t="e">
        <f>#REF!</f>
        <v>#REF!</v>
      </c>
      <c r="O17" s="276" t="e">
        <f>#REF!</f>
        <v>#REF!</v>
      </c>
      <c r="P17" s="277" t="e">
        <f>#REF!</f>
        <v>#REF!</v>
      </c>
      <c r="Q17" s="276" t="e">
        <f>#REF!</f>
        <v>#REF!</v>
      </c>
      <c r="R17" s="281" t="e">
        <f>#REF!</f>
        <v>#REF!</v>
      </c>
      <c r="S17" s="287" t="e">
        <f>#REF!</f>
        <v>#REF!</v>
      </c>
      <c r="T17" s="277" t="e">
        <f>#REF!</f>
        <v>#REF!</v>
      </c>
      <c r="U17" s="276" t="e">
        <f>#REF!</f>
        <v>#REF!</v>
      </c>
      <c r="V17" s="277" t="e">
        <f>#REF!</f>
        <v>#REF!</v>
      </c>
      <c r="W17" s="286" t="e">
        <f>#REF!</f>
        <v>#REF!</v>
      </c>
      <c r="X17" s="299" t="e">
        <f>#REF!</f>
        <v>#REF!</v>
      </c>
      <c r="Y17" s="302" t="e">
        <f>#REF!</f>
        <v>#REF!</v>
      </c>
      <c r="Z17" s="295" t="e">
        <f>#REF!</f>
        <v>#REF!</v>
      </c>
      <c r="AC17" s="38" t="e">
        <f t="shared" si="0"/>
        <v>#REF!</v>
      </c>
      <c r="AD17" s="38" t="e">
        <f t="shared" si="1"/>
        <v>#REF!</v>
      </c>
      <c r="AE17" s="38" t="e">
        <f t="shared" si="2"/>
        <v>#REF!</v>
      </c>
      <c r="AF17" s="38" t="e">
        <f t="shared" si="3"/>
        <v>#REF!</v>
      </c>
      <c r="AG17" s="38" t="e">
        <f t="shared" si="4"/>
        <v>#REF!</v>
      </c>
    </row>
    <row r="18" spans="2:33" ht="30" customHeight="1">
      <c r="B18" s="1">
        <v>2008</v>
      </c>
      <c r="C18" s="271">
        <v>1</v>
      </c>
      <c r="D18" s="272" t="e">
        <f>#REF!</f>
        <v>#REF!</v>
      </c>
      <c r="E18" s="262" t="e">
        <f>#REF!</f>
        <v>#REF!</v>
      </c>
      <c r="F18" s="261" t="e">
        <f>#REF!</f>
        <v>#REF!</v>
      </c>
      <c r="G18" s="262" t="e">
        <f>#REF!</f>
        <v>#REF!</v>
      </c>
      <c r="H18" s="265" t="e">
        <f>#REF!</f>
        <v>#REF!</v>
      </c>
      <c r="I18" s="274" t="e">
        <f>#REF!</f>
        <v>#REF!</v>
      </c>
      <c r="J18" s="265" t="e">
        <f>#REF!</f>
        <v>#REF!</v>
      </c>
      <c r="K18" s="274" t="e">
        <f>#REF!</f>
        <v>#REF!</v>
      </c>
      <c r="L18" s="265" t="e">
        <f>#REF!</f>
        <v>#REF!</v>
      </c>
      <c r="M18" s="276" t="e">
        <f>#REF!</f>
        <v>#REF!</v>
      </c>
      <c r="N18" s="277" t="e">
        <f>#REF!</f>
        <v>#REF!</v>
      </c>
      <c r="O18" s="276" t="e">
        <f>#REF!</f>
        <v>#REF!</v>
      </c>
      <c r="P18" s="277" t="e">
        <f>#REF!</f>
        <v>#REF!</v>
      </c>
      <c r="Q18" s="276" t="e">
        <f>#REF!</f>
        <v>#REF!</v>
      </c>
      <c r="R18" s="281" t="e">
        <f>#REF!</f>
        <v>#REF!</v>
      </c>
      <c r="S18" s="287" t="e">
        <f>#REF!</f>
        <v>#REF!</v>
      </c>
      <c r="T18" s="277" t="e">
        <f>#REF!</f>
        <v>#REF!</v>
      </c>
      <c r="U18" s="276" t="e">
        <f>#REF!</f>
        <v>#REF!</v>
      </c>
      <c r="V18" s="277" t="e">
        <f>#REF!</f>
        <v>#REF!</v>
      </c>
      <c r="W18" s="286" t="e">
        <f>#REF!</f>
        <v>#REF!</v>
      </c>
      <c r="X18" s="299" t="e">
        <f>#REF!</f>
        <v>#REF!</v>
      </c>
      <c r="Y18" s="302" t="e">
        <f>#REF!</f>
        <v>#REF!</v>
      </c>
      <c r="Z18" s="295" t="e">
        <f>#REF!</f>
        <v>#REF!</v>
      </c>
      <c r="AC18" s="38" t="e">
        <f t="shared" si="0"/>
        <v>#REF!</v>
      </c>
      <c r="AD18" s="38" t="e">
        <f t="shared" si="1"/>
        <v>#REF!</v>
      </c>
      <c r="AE18" s="38" t="e">
        <f t="shared" si="2"/>
        <v>#REF!</v>
      </c>
      <c r="AF18" s="38" t="e">
        <f t="shared" si="3"/>
        <v>#REF!</v>
      </c>
      <c r="AG18" s="38" t="e">
        <f t="shared" si="4"/>
        <v>#REF!</v>
      </c>
    </row>
    <row r="19" spans="2:33" ht="18.75" customHeight="1">
      <c r="B19" s="1"/>
      <c r="C19" s="271">
        <v>2</v>
      </c>
      <c r="D19" s="272" t="e">
        <f>#REF!</f>
        <v>#REF!</v>
      </c>
      <c r="E19" s="262" t="e">
        <f>#REF!</f>
        <v>#REF!</v>
      </c>
      <c r="F19" s="261" t="e">
        <f>#REF!</f>
        <v>#REF!</v>
      </c>
      <c r="G19" s="262" t="e">
        <f>#REF!</f>
        <v>#REF!</v>
      </c>
      <c r="H19" s="265" t="e">
        <f>#REF!</f>
        <v>#REF!</v>
      </c>
      <c r="I19" s="274" t="e">
        <f>#REF!</f>
        <v>#REF!</v>
      </c>
      <c r="J19" s="265" t="e">
        <f>#REF!</f>
        <v>#REF!</v>
      </c>
      <c r="K19" s="274" t="e">
        <f>#REF!</f>
        <v>#REF!</v>
      </c>
      <c r="L19" s="265" t="e">
        <f>#REF!</f>
        <v>#REF!</v>
      </c>
      <c r="M19" s="276" t="e">
        <f>#REF!</f>
        <v>#REF!</v>
      </c>
      <c r="N19" s="277" t="e">
        <f>#REF!</f>
        <v>#REF!</v>
      </c>
      <c r="O19" s="276" t="e">
        <f>#REF!</f>
        <v>#REF!</v>
      </c>
      <c r="P19" s="277" t="e">
        <f>#REF!</f>
        <v>#REF!</v>
      </c>
      <c r="Q19" s="276" t="e">
        <f>#REF!</f>
        <v>#REF!</v>
      </c>
      <c r="R19" s="281" t="e">
        <f>#REF!</f>
        <v>#REF!</v>
      </c>
      <c r="S19" s="287" t="e">
        <f>#REF!</f>
        <v>#REF!</v>
      </c>
      <c r="T19" s="277" t="e">
        <f>#REF!</f>
        <v>#REF!</v>
      </c>
      <c r="U19" s="276" t="e">
        <f>#REF!</f>
        <v>#REF!</v>
      </c>
      <c r="V19" s="277" t="e">
        <f>#REF!</f>
        <v>#REF!</v>
      </c>
      <c r="W19" s="286" t="e">
        <f>#REF!</f>
        <v>#REF!</v>
      </c>
      <c r="X19" s="299" t="e">
        <f>#REF!</f>
        <v>#REF!</v>
      </c>
      <c r="Y19" s="302" t="e">
        <f>#REF!</f>
        <v>#REF!</v>
      </c>
      <c r="Z19" s="295" t="e">
        <f>#REF!</f>
        <v>#REF!</v>
      </c>
      <c r="AC19" s="38" t="e">
        <f t="shared" si="0"/>
        <v>#REF!</v>
      </c>
      <c r="AD19" s="38" t="e">
        <f t="shared" si="1"/>
        <v>#REF!</v>
      </c>
      <c r="AE19" s="38" t="e">
        <f t="shared" si="2"/>
        <v>#REF!</v>
      </c>
      <c r="AF19" s="38" t="e">
        <f t="shared" si="3"/>
        <v>#REF!</v>
      </c>
      <c r="AG19" s="38" t="e">
        <f t="shared" si="4"/>
        <v>#REF!</v>
      </c>
    </row>
    <row r="20" spans="2:33" ht="18.75" customHeight="1">
      <c r="B20" s="1"/>
      <c r="C20" s="271">
        <v>3</v>
      </c>
      <c r="D20" s="272" t="e">
        <f>#REF!</f>
        <v>#REF!</v>
      </c>
      <c r="E20" s="262" t="e">
        <f>#REF!</f>
        <v>#REF!</v>
      </c>
      <c r="F20" s="261" t="e">
        <f>#REF!</f>
        <v>#REF!</v>
      </c>
      <c r="G20" s="262" t="e">
        <f>#REF!</f>
        <v>#REF!</v>
      </c>
      <c r="H20" s="265" t="e">
        <f>#REF!</f>
        <v>#REF!</v>
      </c>
      <c r="I20" s="274" t="e">
        <f>#REF!</f>
        <v>#REF!</v>
      </c>
      <c r="J20" s="265" t="e">
        <f>#REF!</f>
        <v>#REF!</v>
      </c>
      <c r="K20" s="274" t="e">
        <f>#REF!</f>
        <v>#REF!</v>
      </c>
      <c r="L20" s="265" t="e">
        <f>#REF!</f>
        <v>#REF!</v>
      </c>
      <c r="M20" s="276" t="e">
        <f>#REF!</f>
        <v>#REF!</v>
      </c>
      <c r="N20" s="277" t="e">
        <f>#REF!</f>
        <v>#REF!</v>
      </c>
      <c r="O20" s="276" t="e">
        <f>#REF!</f>
        <v>#REF!</v>
      </c>
      <c r="P20" s="277" t="e">
        <f>#REF!</f>
        <v>#REF!</v>
      </c>
      <c r="Q20" s="276" t="e">
        <f>#REF!</f>
        <v>#REF!</v>
      </c>
      <c r="R20" s="281" t="e">
        <f>#REF!</f>
        <v>#REF!</v>
      </c>
      <c r="S20" s="287" t="e">
        <f>#REF!</f>
        <v>#REF!</v>
      </c>
      <c r="T20" s="277" t="e">
        <f>#REF!</f>
        <v>#REF!</v>
      </c>
      <c r="U20" s="276" t="e">
        <f>#REF!</f>
        <v>#REF!</v>
      </c>
      <c r="V20" s="277" t="e">
        <f>#REF!</f>
        <v>#REF!</v>
      </c>
      <c r="W20" s="286" t="e">
        <f>#REF!</f>
        <v>#REF!</v>
      </c>
      <c r="X20" s="299" t="e">
        <f>#REF!</f>
        <v>#REF!</v>
      </c>
      <c r="Y20" s="302" t="e">
        <f>#REF!</f>
        <v>#REF!</v>
      </c>
      <c r="Z20" s="295" t="e">
        <f>#REF!</f>
        <v>#REF!</v>
      </c>
      <c r="AC20" s="38" t="e">
        <f t="shared" si="0"/>
        <v>#REF!</v>
      </c>
      <c r="AD20" s="38" t="e">
        <f t="shared" si="1"/>
        <v>#REF!</v>
      </c>
      <c r="AE20" s="38" t="e">
        <f t="shared" si="2"/>
        <v>#REF!</v>
      </c>
      <c r="AF20" s="38" t="e">
        <f t="shared" si="3"/>
        <v>#REF!</v>
      </c>
      <c r="AG20" s="38" t="e">
        <f t="shared" si="4"/>
        <v>#REF!</v>
      </c>
    </row>
    <row r="21" spans="2:33" ht="18.75" customHeight="1">
      <c r="B21" s="1"/>
      <c r="C21" s="271">
        <v>4</v>
      </c>
      <c r="D21" s="272" t="e">
        <f>#REF!</f>
        <v>#REF!</v>
      </c>
      <c r="E21" s="262" t="e">
        <f>#REF!</f>
        <v>#REF!</v>
      </c>
      <c r="F21" s="261" t="e">
        <f>#REF!</f>
        <v>#REF!</v>
      </c>
      <c r="G21" s="262" t="e">
        <f>#REF!</f>
        <v>#REF!</v>
      </c>
      <c r="H21" s="265" t="e">
        <f>#REF!</f>
        <v>#REF!</v>
      </c>
      <c r="I21" s="274" t="e">
        <f>#REF!</f>
        <v>#REF!</v>
      </c>
      <c r="J21" s="265" t="e">
        <f>#REF!</f>
        <v>#REF!</v>
      </c>
      <c r="K21" s="274" t="e">
        <f>#REF!</f>
        <v>#REF!</v>
      </c>
      <c r="L21" s="265" t="e">
        <f>#REF!</f>
        <v>#REF!</v>
      </c>
      <c r="M21" s="276" t="e">
        <f>#REF!</f>
        <v>#REF!</v>
      </c>
      <c r="N21" s="277" t="e">
        <f>#REF!</f>
        <v>#REF!</v>
      </c>
      <c r="O21" s="276" t="e">
        <f>#REF!</f>
        <v>#REF!</v>
      </c>
      <c r="P21" s="277" t="e">
        <f>#REF!</f>
        <v>#REF!</v>
      </c>
      <c r="Q21" s="276" t="e">
        <f>#REF!</f>
        <v>#REF!</v>
      </c>
      <c r="R21" s="281" t="e">
        <f>#REF!</f>
        <v>#REF!</v>
      </c>
      <c r="S21" s="287" t="e">
        <f>#REF!</f>
        <v>#REF!</v>
      </c>
      <c r="T21" s="277" t="e">
        <f>#REF!</f>
        <v>#REF!</v>
      </c>
      <c r="U21" s="276" t="e">
        <f>#REF!</f>
        <v>#REF!</v>
      </c>
      <c r="V21" s="277" t="e">
        <f>#REF!</f>
        <v>#REF!</v>
      </c>
      <c r="W21" s="286" t="e">
        <f>#REF!</f>
        <v>#REF!</v>
      </c>
      <c r="X21" s="299" t="e">
        <f>#REF!</f>
        <v>#REF!</v>
      </c>
      <c r="Y21" s="302" t="e">
        <f>#REF!</f>
        <v>#REF!</v>
      </c>
      <c r="Z21" s="295" t="e">
        <f>#REF!</f>
        <v>#REF!</v>
      </c>
      <c r="AC21" s="38" t="e">
        <f t="shared" si="0"/>
        <v>#REF!</v>
      </c>
      <c r="AD21" s="38" t="e">
        <f t="shared" si="1"/>
        <v>#REF!</v>
      </c>
      <c r="AE21" s="38" t="e">
        <f t="shared" si="2"/>
        <v>#REF!</v>
      </c>
      <c r="AF21" s="38" t="e">
        <f t="shared" si="3"/>
        <v>#REF!</v>
      </c>
      <c r="AG21" s="38" t="e">
        <f t="shared" si="4"/>
        <v>#REF!</v>
      </c>
    </row>
    <row r="22" spans="2:33" ht="30" customHeight="1">
      <c r="B22" s="1">
        <v>2009</v>
      </c>
      <c r="C22" s="271">
        <v>1</v>
      </c>
      <c r="D22" s="272" t="e">
        <f>#REF!</f>
        <v>#REF!</v>
      </c>
      <c r="E22" s="262" t="e">
        <f>#REF!</f>
        <v>#REF!</v>
      </c>
      <c r="F22" s="261" t="e">
        <f>#REF!</f>
        <v>#REF!</v>
      </c>
      <c r="G22" s="262" t="e">
        <f>#REF!</f>
        <v>#REF!</v>
      </c>
      <c r="H22" s="265" t="e">
        <f>#REF!</f>
        <v>#REF!</v>
      </c>
      <c r="I22" s="274" t="e">
        <f>#REF!</f>
        <v>#REF!</v>
      </c>
      <c r="J22" s="265" t="e">
        <f>#REF!</f>
        <v>#REF!</v>
      </c>
      <c r="K22" s="274" t="e">
        <f>#REF!</f>
        <v>#REF!</v>
      </c>
      <c r="L22" s="265" t="e">
        <f>#REF!</f>
        <v>#REF!</v>
      </c>
      <c r="M22" s="276" t="e">
        <f>#REF!</f>
        <v>#REF!</v>
      </c>
      <c r="N22" s="277" t="e">
        <f>#REF!</f>
        <v>#REF!</v>
      </c>
      <c r="O22" s="276" t="e">
        <f>#REF!</f>
        <v>#REF!</v>
      </c>
      <c r="P22" s="277" t="e">
        <f>#REF!</f>
        <v>#REF!</v>
      </c>
      <c r="Q22" s="276" t="e">
        <f>#REF!</f>
        <v>#REF!</v>
      </c>
      <c r="R22" s="281" t="e">
        <f>#REF!</f>
        <v>#REF!</v>
      </c>
      <c r="S22" s="287" t="e">
        <f>#REF!</f>
        <v>#REF!</v>
      </c>
      <c r="T22" s="277" t="e">
        <f>#REF!</f>
        <v>#REF!</v>
      </c>
      <c r="U22" s="276" t="e">
        <f>#REF!</f>
        <v>#REF!</v>
      </c>
      <c r="V22" s="277" t="e">
        <f>#REF!</f>
        <v>#REF!</v>
      </c>
      <c r="W22" s="286" t="e">
        <f>#REF!</f>
        <v>#REF!</v>
      </c>
      <c r="X22" s="299" t="e">
        <f>#REF!</f>
        <v>#REF!</v>
      </c>
      <c r="Y22" s="302" t="e">
        <f>#REF!</f>
        <v>#REF!</v>
      </c>
      <c r="Z22" s="295" t="e">
        <f>#REF!</f>
        <v>#REF!</v>
      </c>
      <c r="AC22" s="38" t="e">
        <f t="shared" si="0"/>
        <v>#REF!</v>
      </c>
      <c r="AD22" s="38" t="e">
        <f t="shared" si="1"/>
        <v>#REF!</v>
      </c>
      <c r="AE22" s="38" t="e">
        <f t="shared" si="2"/>
        <v>#REF!</v>
      </c>
      <c r="AF22" s="38" t="e">
        <f t="shared" si="3"/>
        <v>#REF!</v>
      </c>
      <c r="AG22" s="38" t="e">
        <f t="shared" si="4"/>
        <v>#REF!</v>
      </c>
    </row>
    <row r="23" spans="2:33" ht="18.75" customHeight="1">
      <c r="B23" s="1"/>
      <c r="C23" s="271">
        <v>2</v>
      </c>
      <c r="D23" s="272" t="e">
        <f>#REF!</f>
        <v>#REF!</v>
      </c>
      <c r="E23" s="262" t="e">
        <f>#REF!</f>
        <v>#REF!</v>
      </c>
      <c r="F23" s="261" t="e">
        <f>#REF!</f>
        <v>#REF!</v>
      </c>
      <c r="G23" s="262" t="e">
        <f>#REF!</f>
        <v>#REF!</v>
      </c>
      <c r="H23" s="265" t="e">
        <f>#REF!</f>
        <v>#REF!</v>
      </c>
      <c r="I23" s="274" t="e">
        <f>#REF!</f>
        <v>#REF!</v>
      </c>
      <c r="J23" s="265" t="e">
        <f>#REF!</f>
        <v>#REF!</v>
      </c>
      <c r="K23" s="274" t="e">
        <f>#REF!</f>
        <v>#REF!</v>
      </c>
      <c r="L23" s="265" t="e">
        <f>#REF!</f>
        <v>#REF!</v>
      </c>
      <c r="M23" s="276" t="e">
        <f>#REF!</f>
        <v>#REF!</v>
      </c>
      <c r="N23" s="277" t="e">
        <f>#REF!</f>
        <v>#REF!</v>
      </c>
      <c r="O23" s="276" t="e">
        <f>#REF!</f>
        <v>#REF!</v>
      </c>
      <c r="P23" s="277" t="e">
        <f>#REF!</f>
        <v>#REF!</v>
      </c>
      <c r="Q23" s="276" t="e">
        <f>#REF!</f>
        <v>#REF!</v>
      </c>
      <c r="R23" s="281" t="e">
        <f>#REF!</f>
        <v>#REF!</v>
      </c>
      <c r="S23" s="287" t="e">
        <f>#REF!</f>
        <v>#REF!</v>
      </c>
      <c r="T23" s="277" t="e">
        <f>#REF!</f>
        <v>#REF!</v>
      </c>
      <c r="U23" s="276" t="e">
        <f>#REF!</f>
        <v>#REF!</v>
      </c>
      <c r="V23" s="277" t="e">
        <f>#REF!</f>
        <v>#REF!</v>
      </c>
      <c r="W23" s="286" t="e">
        <f>#REF!</f>
        <v>#REF!</v>
      </c>
      <c r="X23" s="299" t="e">
        <f>#REF!</f>
        <v>#REF!</v>
      </c>
      <c r="Y23" s="302" t="e">
        <f>#REF!</f>
        <v>#REF!</v>
      </c>
      <c r="Z23" s="295" t="e">
        <f>#REF!</f>
        <v>#REF!</v>
      </c>
      <c r="AC23" s="38" t="e">
        <f t="shared" si="0"/>
        <v>#REF!</v>
      </c>
      <c r="AD23" s="38" t="e">
        <f t="shared" si="1"/>
        <v>#REF!</v>
      </c>
      <c r="AE23" s="38" t="e">
        <f t="shared" si="2"/>
        <v>#REF!</v>
      </c>
      <c r="AF23" s="38" t="e">
        <f t="shared" si="3"/>
        <v>#REF!</v>
      </c>
      <c r="AG23" s="38" t="e">
        <f t="shared" si="4"/>
        <v>#REF!</v>
      </c>
    </row>
    <row r="24" spans="2:33" ht="18.75" customHeight="1">
      <c r="B24" s="1"/>
      <c r="C24" s="271">
        <v>3</v>
      </c>
      <c r="D24" s="272" t="e">
        <f>#REF!</f>
        <v>#REF!</v>
      </c>
      <c r="E24" s="262" t="e">
        <f>#REF!</f>
        <v>#REF!</v>
      </c>
      <c r="F24" s="261" t="e">
        <f>#REF!</f>
        <v>#REF!</v>
      </c>
      <c r="G24" s="262" t="e">
        <f>#REF!</f>
        <v>#REF!</v>
      </c>
      <c r="H24" s="265" t="e">
        <f>#REF!</f>
        <v>#REF!</v>
      </c>
      <c r="I24" s="274" t="e">
        <f>#REF!</f>
        <v>#REF!</v>
      </c>
      <c r="J24" s="265" t="e">
        <f>#REF!</f>
        <v>#REF!</v>
      </c>
      <c r="K24" s="274" t="e">
        <f>#REF!</f>
        <v>#REF!</v>
      </c>
      <c r="L24" s="265" t="e">
        <f>#REF!</f>
        <v>#REF!</v>
      </c>
      <c r="M24" s="276" t="e">
        <f>#REF!</f>
        <v>#REF!</v>
      </c>
      <c r="N24" s="277" t="e">
        <f>#REF!</f>
        <v>#REF!</v>
      </c>
      <c r="O24" s="276" t="e">
        <f>#REF!</f>
        <v>#REF!</v>
      </c>
      <c r="P24" s="277" t="e">
        <f>#REF!</f>
        <v>#REF!</v>
      </c>
      <c r="Q24" s="276" t="e">
        <f>#REF!</f>
        <v>#REF!</v>
      </c>
      <c r="R24" s="281" t="e">
        <f>#REF!</f>
        <v>#REF!</v>
      </c>
      <c r="S24" s="287" t="e">
        <f>#REF!</f>
        <v>#REF!</v>
      </c>
      <c r="T24" s="277" t="e">
        <f>#REF!</f>
        <v>#REF!</v>
      </c>
      <c r="U24" s="276" t="e">
        <f>#REF!</f>
        <v>#REF!</v>
      </c>
      <c r="V24" s="277" t="e">
        <f>#REF!</f>
        <v>#REF!</v>
      </c>
      <c r="W24" s="286" t="e">
        <f>#REF!</f>
        <v>#REF!</v>
      </c>
      <c r="X24" s="299" t="e">
        <f>#REF!</f>
        <v>#REF!</v>
      </c>
      <c r="Y24" s="302" t="e">
        <f>#REF!</f>
        <v>#REF!</v>
      </c>
      <c r="Z24" s="295" t="e">
        <f>#REF!</f>
        <v>#REF!</v>
      </c>
      <c r="AC24" s="38" t="e">
        <f t="shared" si="0"/>
        <v>#REF!</v>
      </c>
      <c r="AD24" s="38" t="e">
        <f t="shared" si="1"/>
        <v>#REF!</v>
      </c>
      <c r="AE24" s="38" t="e">
        <f t="shared" si="2"/>
        <v>#REF!</v>
      </c>
      <c r="AF24" s="38" t="e">
        <f t="shared" si="3"/>
        <v>#REF!</v>
      </c>
      <c r="AG24" s="38" t="e">
        <f t="shared" si="4"/>
        <v>#REF!</v>
      </c>
    </row>
    <row r="25" spans="2:33" ht="18.75" customHeight="1">
      <c r="B25" s="1"/>
      <c r="C25" s="271">
        <v>4</v>
      </c>
      <c r="D25" s="272" t="e">
        <f>#REF!</f>
        <v>#REF!</v>
      </c>
      <c r="E25" s="262" t="e">
        <f>#REF!</f>
        <v>#REF!</v>
      </c>
      <c r="F25" s="261" t="e">
        <f>#REF!</f>
        <v>#REF!</v>
      </c>
      <c r="G25" s="262" t="e">
        <f>#REF!</f>
        <v>#REF!</v>
      </c>
      <c r="H25" s="265" t="e">
        <f>#REF!</f>
        <v>#REF!</v>
      </c>
      <c r="I25" s="274" t="e">
        <f>#REF!</f>
        <v>#REF!</v>
      </c>
      <c r="J25" s="265" t="e">
        <f>#REF!</f>
        <v>#REF!</v>
      </c>
      <c r="K25" s="274" t="e">
        <f>#REF!</f>
        <v>#REF!</v>
      </c>
      <c r="L25" s="265" t="e">
        <f>#REF!</f>
        <v>#REF!</v>
      </c>
      <c r="M25" s="276" t="e">
        <f>#REF!</f>
        <v>#REF!</v>
      </c>
      <c r="N25" s="277" t="e">
        <f>#REF!</f>
        <v>#REF!</v>
      </c>
      <c r="O25" s="276" t="e">
        <f>#REF!</f>
        <v>#REF!</v>
      </c>
      <c r="P25" s="277" t="e">
        <f>#REF!</f>
        <v>#REF!</v>
      </c>
      <c r="Q25" s="276" t="e">
        <f>#REF!</f>
        <v>#REF!</v>
      </c>
      <c r="R25" s="281" t="e">
        <f>#REF!</f>
        <v>#REF!</v>
      </c>
      <c r="S25" s="287" t="e">
        <f>#REF!</f>
        <v>#REF!</v>
      </c>
      <c r="T25" s="277" t="e">
        <f>#REF!</f>
        <v>#REF!</v>
      </c>
      <c r="U25" s="276" t="e">
        <f>#REF!</f>
        <v>#REF!</v>
      </c>
      <c r="V25" s="277" t="e">
        <f>#REF!</f>
        <v>#REF!</v>
      </c>
      <c r="W25" s="286" t="e">
        <f>#REF!</f>
        <v>#REF!</v>
      </c>
      <c r="X25" s="299" t="e">
        <f>#REF!</f>
        <v>#REF!</v>
      </c>
      <c r="Y25" s="302" t="e">
        <f>#REF!</f>
        <v>#REF!</v>
      </c>
      <c r="Z25" s="295" t="e">
        <f>#REF!</f>
        <v>#REF!</v>
      </c>
      <c r="AC25" s="38" t="e">
        <f t="shared" si="0"/>
        <v>#REF!</v>
      </c>
      <c r="AD25" s="38" t="e">
        <f t="shared" si="1"/>
        <v>#REF!</v>
      </c>
      <c r="AE25" s="38" t="e">
        <f t="shared" si="2"/>
        <v>#REF!</v>
      </c>
      <c r="AF25" s="38" t="e">
        <f t="shared" si="3"/>
        <v>#REF!</v>
      </c>
      <c r="AG25" s="38" t="e">
        <f t="shared" si="4"/>
        <v>#REF!</v>
      </c>
    </row>
    <row r="26" spans="2:33" ht="30" customHeight="1">
      <c r="B26" s="1">
        <v>2010</v>
      </c>
      <c r="C26" s="271">
        <v>1</v>
      </c>
      <c r="D26" s="272" t="e">
        <f>#REF!</f>
        <v>#REF!</v>
      </c>
      <c r="E26" s="262" t="e">
        <f>#REF!</f>
        <v>#REF!</v>
      </c>
      <c r="F26" s="261" t="e">
        <f>#REF!</f>
        <v>#REF!</v>
      </c>
      <c r="G26" s="262" t="e">
        <f>#REF!</f>
        <v>#REF!</v>
      </c>
      <c r="H26" s="265" t="e">
        <f>#REF!</f>
        <v>#REF!</v>
      </c>
      <c r="I26" s="274" t="e">
        <f>#REF!</f>
        <v>#REF!</v>
      </c>
      <c r="J26" s="265" t="e">
        <f>#REF!</f>
        <v>#REF!</v>
      </c>
      <c r="K26" s="274" t="e">
        <f>#REF!</f>
        <v>#REF!</v>
      </c>
      <c r="L26" s="265" t="e">
        <f>#REF!</f>
        <v>#REF!</v>
      </c>
      <c r="M26" s="276" t="e">
        <f>#REF!</f>
        <v>#REF!</v>
      </c>
      <c r="N26" s="277" t="e">
        <f>#REF!</f>
        <v>#REF!</v>
      </c>
      <c r="O26" s="276" t="e">
        <f>#REF!</f>
        <v>#REF!</v>
      </c>
      <c r="P26" s="277" t="e">
        <f>#REF!</f>
        <v>#REF!</v>
      </c>
      <c r="Q26" s="276" t="e">
        <f>#REF!</f>
        <v>#REF!</v>
      </c>
      <c r="R26" s="281" t="e">
        <f>#REF!</f>
        <v>#REF!</v>
      </c>
      <c r="S26" s="287" t="e">
        <f>#REF!</f>
        <v>#REF!</v>
      </c>
      <c r="T26" s="277" t="e">
        <f>#REF!</f>
        <v>#REF!</v>
      </c>
      <c r="U26" s="276" t="e">
        <f>#REF!</f>
        <v>#REF!</v>
      </c>
      <c r="V26" s="277" t="e">
        <f>#REF!</f>
        <v>#REF!</v>
      </c>
      <c r="W26" s="286" t="e">
        <f>#REF!</f>
        <v>#REF!</v>
      </c>
      <c r="X26" s="299" t="e">
        <f>#REF!</f>
        <v>#REF!</v>
      </c>
      <c r="Y26" s="302" t="e">
        <f>#REF!</f>
        <v>#REF!</v>
      </c>
      <c r="Z26" s="295" t="e">
        <f>#REF!</f>
        <v>#REF!</v>
      </c>
      <c r="AC26" s="38" t="e">
        <f t="shared" si="0"/>
        <v>#REF!</v>
      </c>
      <c r="AD26" s="38" t="e">
        <f t="shared" si="1"/>
        <v>#REF!</v>
      </c>
      <c r="AE26" s="38" t="e">
        <f t="shared" si="2"/>
        <v>#REF!</v>
      </c>
      <c r="AF26" s="38" t="e">
        <f t="shared" si="3"/>
        <v>#REF!</v>
      </c>
      <c r="AG26" s="38" t="e">
        <f t="shared" si="4"/>
        <v>#REF!</v>
      </c>
    </row>
    <row r="27" spans="2:33" ht="18.75" customHeight="1">
      <c r="B27" s="1"/>
      <c r="C27" s="271">
        <v>2</v>
      </c>
      <c r="D27" s="272" t="e">
        <f>#REF!</f>
        <v>#REF!</v>
      </c>
      <c r="E27" s="262" t="e">
        <f>#REF!</f>
        <v>#REF!</v>
      </c>
      <c r="F27" s="261" t="e">
        <f>#REF!</f>
        <v>#REF!</v>
      </c>
      <c r="G27" s="262" t="e">
        <f>#REF!</f>
        <v>#REF!</v>
      </c>
      <c r="H27" s="265" t="e">
        <f>#REF!</f>
        <v>#REF!</v>
      </c>
      <c r="I27" s="274" t="e">
        <f>#REF!</f>
        <v>#REF!</v>
      </c>
      <c r="J27" s="265" t="e">
        <f>#REF!</f>
        <v>#REF!</v>
      </c>
      <c r="K27" s="274" t="e">
        <f>#REF!</f>
        <v>#REF!</v>
      </c>
      <c r="L27" s="265" t="e">
        <f>#REF!</f>
        <v>#REF!</v>
      </c>
      <c r="M27" s="276" t="e">
        <f>#REF!</f>
        <v>#REF!</v>
      </c>
      <c r="N27" s="277" t="e">
        <f>#REF!</f>
        <v>#REF!</v>
      </c>
      <c r="O27" s="276" t="e">
        <f>#REF!</f>
        <v>#REF!</v>
      </c>
      <c r="P27" s="277" t="e">
        <f>#REF!</f>
        <v>#REF!</v>
      </c>
      <c r="Q27" s="276" t="e">
        <f>#REF!</f>
        <v>#REF!</v>
      </c>
      <c r="R27" s="281" t="e">
        <f>#REF!</f>
        <v>#REF!</v>
      </c>
      <c r="S27" s="287" t="e">
        <f>#REF!</f>
        <v>#REF!</v>
      </c>
      <c r="T27" s="277" t="e">
        <f>#REF!</f>
        <v>#REF!</v>
      </c>
      <c r="U27" s="276" t="e">
        <f>#REF!</f>
        <v>#REF!</v>
      </c>
      <c r="V27" s="277" t="e">
        <f>#REF!</f>
        <v>#REF!</v>
      </c>
      <c r="W27" s="286" t="e">
        <f>#REF!</f>
        <v>#REF!</v>
      </c>
      <c r="X27" s="299" t="e">
        <f>#REF!</f>
        <v>#REF!</v>
      </c>
      <c r="Y27" s="302" t="e">
        <f>#REF!</f>
        <v>#REF!</v>
      </c>
      <c r="Z27" s="295" t="e">
        <f>#REF!</f>
        <v>#REF!</v>
      </c>
      <c r="AC27" s="38" t="e">
        <f t="shared" si="0"/>
        <v>#REF!</v>
      </c>
      <c r="AD27" s="38" t="e">
        <f t="shared" si="1"/>
        <v>#REF!</v>
      </c>
      <c r="AE27" s="38" t="e">
        <f t="shared" si="2"/>
        <v>#REF!</v>
      </c>
      <c r="AF27" s="38" t="e">
        <f t="shared" si="3"/>
        <v>#REF!</v>
      </c>
      <c r="AG27" s="38" t="e">
        <f t="shared" si="4"/>
        <v>#REF!</v>
      </c>
    </row>
    <row r="28" spans="2:33" ht="18.75" customHeight="1">
      <c r="B28" s="1"/>
      <c r="C28" s="271">
        <v>3</v>
      </c>
      <c r="D28" s="272" t="e">
        <f>#REF!</f>
        <v>#REF!</v>
      </c>
      <c r="E28" s="262" t="e">
        <f>#REF!</f>
        <v>#REF!</v>
      </c>
      <c r="F28" s="261" t="e">
        <f>#REF!</f>
        <v>#REF!</v>
      </c>
      <c r="G28" s="262" t="e">
        <f>#REF!</f>
        <v>#REF!</v>
      </c>
      <c r="H28" s="265" t="e">
        <f>#REF!</f>
        <v>#REF!</v>
      </c>
      <c r="I28" s="274" t="e">
        <f>#REF!</f>
        <v>#REF!</v>
      </c>
      <c r="J28" s="265" t="e">
        <f>#REF!</f>
        <v>#REF!</v>
      </c>
      <c r="K28" s="274" t="e">
        <f>#REF!</f>
        <v>#REF!</v>
      </c>
      <c r="L28" s="265" t="e">
        <f>#REF!</f>
        <v>#REF!</v>
      </c>
      <c r="M28" s="276" t="e">
        <f>#REF!</f>
        <v>#REF!</v>
      </c>
      <c r="N28" s="277" t="e">
        <f>#REF!</f>
        <v>#REF!</v>
      </c>
      <c r="O28" s="276" t="e">
        <f>#REF!</f>
        <v>#REF!</v>
      </c>
      <c r="P28" s="277" t="e">
        <f>#REF!</f>
        <v>#REF!</v>
      </c>
      <c r="Q28" s="276" t="e">
        <f>#REF!</f>
        <v>#REF!</v>
      </c>
      <c r="R28" s="281" t="e">
        <f>#REF!</f>
        <v>#REF!</v>
      </c>
      <c r="S28" s="287" t="e">
        <f>#REF!</f>
        <v>#REF!</v>
      </c>
      <c r="T28" s="277" t="e">
        <f>#REF!</f>
        <v>#REF!</v>
      </c>
      <c r="U28" s="276" t="e">
        <f>#REF!</f>
        <v>#REF!</v>
      </c>
      <c r="V28" s="277" t="e">
        <f>#REF!</f>
        <v>#REF!</v>
      </c>
      <c r="W28" s="286" t="e">
        <f>#REF!</f>
        <v>#REF!</v>
      </c>
      <c r="X28" s="299" t="e">
        <f>#REF!</f>
        <v>#REF!</v>
      </c>
      <c r="Y28" s="302" t="e">
        <f>#REF!</f>
        <v>#REF!</v>
      </c>
      <c r="Z28" s="295" t="e">
        <f>#REF!</f>
        <v>#REF!</v>
      </c>
      <c r="AC28" s="38" t="e">
        <f t="shared" si="0"/>
        <v>#REF!</v>
      </c>
      <c r="AD28" s="38" t="e">
        <f t="shared" si="1"/>
        <v>#REF!</v>
      </c>
      <c r="AE28" s="38" t="e">
        <f t="shared" si="2"/>
        <v>#REF!</v>
      </c>
      <c r="AF28" s="38" t="e">
        <f t="shared" si="3"/>
        <v>#REF!</v>
      </c>
      <c r="AG28" s="38" t="e">
        <f t="shared" si="4"/>
        <v>#REF!</v>
      </c>
    </row>
    <row r="29" spans="2:33" ht="18.75" customHeight="1">
      <c r="B29" s="1"/>
      <c r="C29" s="271">
        <v>4</v>
      </c>
      <c r="D29" s="272" t="e">
        <f>#REF!</f>
        <v>#REF!</v>
      </c>
      <c r="E29" s="262" t="e">
        <f>#REF!</f>
        <v>#REF!</v>
      </c>
      <c r="F29" s="261" t="e">
        <f>#REF!</f>
        <v>#REF!</v>
      </c>
      <c r="G29" s="262" t="e">
        <f>#REF!</f>
        <v>#REF!</v>
      </c>
      <c r="H29" s="265" t="e">
        <f>#REF!</f>
        <v>#REF!</v>
      </c>
      <c r="I29" s="274" t="e">
        <f>#REF!</f>
        <v>#REF!</v>
      </c>
      <c r="J29" s="265" t="e">
        <f>#REF!</f>
        <v>#REF!</v>
      </c>
      <c r="K29" s="274" t="e">
        <f>#REF!</f>
        <v>#REF!</v>
      </c>
      <c r="L29" s="265" t="e">
        <f>#REF!</f>
        <v>#REF!</v>
      </c>
      <c r="M29" s="276" t="e">
        <f>#REF!</f>
        <v>#REF!</v>
      </c>
      <c r="N29" s="277" t="e">
        <f>#REF!</f>
        <v>#REF!</v>
      </c>
      <c r="O29" s="276" t="e">
        <f>#REF!</f>
        <v>#REF!</v>
      </c>
      <c r="P29" s="277" t="e">
        <f>#REF!</f>
        <v>#REF!</v>
      </c>
      <c r="Q29" s="276" t="e">
        <f>#REF!</f>
        <v>#REF!</v>
      </c>
      <c r="R29" s="281" t="e">
        <f>#REF!</f>
        <v>#REF!</v>
      </c>
      <c r="S29" s="287" t="e">
        <f>#REF!</f>
        <v>#REF!</v>
      </c>
      <c r="T29" s="277" t="e">
        <f>#REF!</f>
        <v>#REF!</v>
      </c>
      <c r="U29" s="276" t="e">
        <f>#REF!</f>
        <v>#REF!</v>
      </c>
      <c r="V29" s="277" t="e">
        <f>#REF!</f>
        <v>#REF!</v>
      </c>
      <c r="W29" s="286" t="e">
        <f>#REF!</f>
        <v>#REF!</v>
      </c>
      <c r="X29" s="299" t="e">
        <f>#REF!</f>
        <v>#REF!</v>
      </c>
      <c r="Y29" s="302" t="e">
        <f>#REF!</f>
        <v>#REF!</v>
      </c>
      <c r="Z29" s="295" t="e">
        <f>#REF!</f>
        <v>#REF!</v>
      </c>
      <c r="AC29" s="38" t="e">
        <f t="shared" si="0"/>
        <v>#REF!</v>
      </c>
      <c r="AD29" s="38" t="e">
        <f t="shared" si="1"/>
        <v>#REF!</v>
      </c>
      <c r="AE29" s="38" t="e">
        <f t="shared" si="2"/>
        <v>#REF!</v>
      </c>
      <c r="AF29" s="38" t="e">
        <f t="shared" si="3"/>
        <v>#REF!</v>
      </c>
      <c r="AG29" s="38" t="e">
        <f t="shared" si="4"/>
        <v>#REF!</v>
      </c>
    </row>
    <row r="30" spans="2:33" ht="30" customHeight="1">
      <c r="B30" s="1">
        <v>2011</v>
      </c>
      <c r="C30" s="271">
        <v>1</v>
      </c>
      <c r="D30" s="272" t="e">
        <f>#REF!</f>
        <v>#REF!</v>
      </c>
      <c r="E30" s="262" t="e">
        <f>#REF!</f>
        <v>#REF!</v>
      </c>
      <c r="F30" s="261" t="e">
        <f>#REF!</f>
        <v>#REF!</v>
      </c>
      <c r="G30" s="262" t="e">
        <f>#REF!</f>
        <v>#REF!</v>
      </c>
      <c r="H30" s="265" t="e">
        <f>#REF!</f>
        <v>#REF!</v>
      </c>
      <c r="I30" s="274" t="e">
        <f>#REF!</f>
        <v>#REF!</v>
      </c>
      <c r="J30" s="265" t="e">
        <f>#REF!</f>
        <v>#REF!</v>
      </c>
      <c r="K30" s="274" t="e">
        <f>#REF!</f>
        <v>#REF!</v>
      </c>
      <c r="L30" s="265" t="e">
        <f>#REF!</f>
        <v>#REF!</v>
      </c>
      <c r="M30" s="276" t="e">
        <f>#REF!</f>
        <v>#REF!</v>
      </c>
      <c r="N30" s="277" t="e">
        <f>#REF!</f>
        <v>#REF!</v>
      </c>
      <c r="O30" s="276" t="e">
        <f>#REF!</f>
        <v>#REF!</v>
      </c>
      <c r="P30" s="277" t="e">
        <f>#REF!</f>
        <v>#REF!</v>
      </c>
      <c r="Q30" s="276" t="e">
        <f>#REF!</f>
        <v>#REF!</v>
      </c>
      <c r="R30" s="281" t="e">
        <f>#REF!</f>
        <v>#REF!</v>
      </c>
      <c r="S30" s="287" t="e">
        <f>#REF!</f>
        <v>#REF!</v>
      </c>
      <c r="T30" s="277" t="e">
        <f>#REF!</f>
        <v>#REF!</v>
      </c>
      <c r="U30" s="276" t="e">
        <f>#REF!</f>
        <v>#REF!</v>
      </c>
      <c r="V30" s="277" t="e">
        <f>#REF!</f>
        <v>#REF!</v>
      </c>
      <c r="W30" s="286" t="e">
        <f>#REF!</f>
        <v>#REF!</v>
      </c>
      <c r="X30" s="299" t="e">
        <f>#REF!</f>
        <v>#REF!</v>
      </c>
      <c r="Y30" s="302" t="e">
        <f>#REF!</f>
        <v>#REF!</v>
      </c>
      <c r="Z30" s="295" t="e">
        <f>#REF!</f>
        <v>#REF!</v>
      </c>
      <c r="AC30" s="38" t="e">
        <f t="shared" si="0"/>
        <v>#REF!</v>
      </c>
      <c r="AD30" s="38" t="e">
        <f t="shared" si="1"/>
        <v>#REF!</v>
      </c>
      <c r="AE30" s="38" t="e">
        <f t="shared" si="2"/>
        <v>#REF!</v>
      </c>
      <c r="AF30" s="38" t="e">
        <f t="shared" si="3"/>
        <v>#REF!</v>
      </c>
      <c r="AG30" s="38" t="e">
        <f t="shared" si="4"/>
        <v>#REF!</v>
      </c>
    </row>
    <row r="31" spans="2:33" ht="18.75" customHeight="1">
      <c r="B31" s="1"/>
      <c r="C31" s="271">
        <v>2</v>
      </c>
      <c r="D31" s="272" t="e">
        <f>#REF!</f>
        <v>#REF!</v>
      </c>
      <c r="E31" s="262" t="e">
        <f>#REF!</f>
        <v>#REF!</v>
      </c>
      <c r="F31" s="261" t="e">
        <f>#REF!</f>
        <v>#REF!</v>
      </c>
      <c r="G31" s="262" t="e">
        <f>#REF!</f>
        <v>#REF!</v>
      </c>
      <c r="H31" s="265" t="e">
        <f>#REF!</f>
        <v>#REF!</v>
      </c>
      <c r="I31" s="274" t="e">
        <f>#REF!</f>
        <v>#REF!</v>
      </c>
      <c r="J31" s="265" t="e">
        <f>#REF!</f>
        <v>#REF!</v>
      </c>
      <c r="K31" s="274" t="e">
        <f>#REF!</f>
        <v>#REF!</v>
      </c>
      <c r="L31" s="265" t="e">
        <f>#REF!</f>
        <v>#REF!</v>
      </c>
      <c r="M31" s="276" t="e">
        <f>#REF!</f>
        <v>#REF!</v>
      </c>
      <c r="N31" s="277" t="e">
        <f>#REF!</f>
        <v>#REF!</v>
      </c>
      <c r="O31" s="276" t="e">
        <f>#REF!</f>
        <v>#REF!</v>
      </c>
      <c r="P31" s="277" t="e">
        <f>#REF!</f>
        <v>#REF!</v>
      </c>
      <c r="Q31" s="276" t="e">
        <f>#REF!</f>
        <v>#REF!</v>
      </c>
      <c r="R31" s="281" t="e">
        <f>#REF!</f>
        <v>#REF!</v>
      </c>
      <c r="S31" s="287" t="e">
        <f>#REF!</f>
        <v>#REF!</v>
      </c>
      <c r="T31" s="277" t="e">
        <f>#REF!</f>
        <v>#REF!</v>
      </c>
      <c r="U31" s="276" t="e">
        <f>#REF!</f>
        <v>#REF!</v>
      </c>
      <c r="V31" s="277" t="e">
        <f>#REF!</f>
        <v>#REF!</v>
      </c>
      <c r="W31" s="286" t="e">
        <f>#REF!</f>
        <v>#REF!</v>
      </c>
      <c r="X31" s="299" t="e">
        <f>#REF!</f>
        <v>#REF!</v>
      </c>
      <c r="Y31" s="302" t="e">
        <f>#REF!</f>
        <v>#REF!</v>
      </c>
      <c r="Z31" s="295" t="e">
        <f>#REF!</f>
        <v>#REF!</v>
      </c>
      <c r="AC31" s="38" t="e">
        <f t="shared" si="0"/>
        <v>#REF!</v>
      </c>
      <c r="AD31" s="38" t="e">
        <f t="shared" si="1"/>
        <v>#REF!</v>
      </c>
      <c r="AE31" s="38" t="e">
        <f t="shared" si="2"/>
        <v>#REF!</v>
      </c>
      <c r="AF31" s="38" t="e">
        <f t="shared" si="3"/>
        <v>#REF!</v>
      </c>
      <c r="AG31" s="38" t="e">
        <f t="shared" si="4"/>
        <v>#REF!</v>
      </c>
    </row>
    <row r="32" spans="2:33" ht="18.75" customHeight="1">
      <c r="B32" s="1"/>
      <c r="C32" s="271" t="s">
        <v>65</v>
      </c>
      <c r="D32" s="272" t="e">
        <f>#REF!</f>
        <v>#REF!</v>
      </c>
      <c r="E32" s="262" t="e">
        <f>#REF!</f>
        <v>#REF!</v>
      </c>
      <c r="F32" s="261" t="e">
        <f>#REF!</f>
        <v>#REF!</v>
      </c>
      <c r="G32" s="262" t="e">
        <f>#REF!</f>
        <v>#REF!</v>
      </c>
      <c r="H32" s="265" t="e">
        <f>#REF!</f>
        <v>#REF!</v>
      </c>
      <c r="I32" s="274" t="e">
        <f>#REF!</f>
        <v>#REF!</v>
      </c>
      <c r="J32" s="265" t="e">
        <f>#REF!</f>
        <v>#REF!</v>
      </c>
      <c r="K32" s="274" t="e">
        <f>#REF!</f>
        <v>#REF!</v>
      </c>
      <c r="L32" s="265" t="e">
        <f>#REF!</f>
        <v>#REF!</v>
      </c>
      <c r="M32" s="276" t="e">
        <f>#REF!</f>
        <v>#REF!</v>
      </c>
      <c r="N32" s="277" t="e">
        <f>#REF!</f>
        <v>#REF!</v>
      </c>
      <c r="O32" s="276" t="e">
        <f>#REF!</f>
        <v>#REF!</v>
      </c>
      <c r="P32" s="277" t="e">
        <f>#REF!</f>
        <v>#REF!</v>
      </c>
      <c r="Q32" s="276" t="e">
        <f>#REF!</f>
        <v>#REF!</v>
      </c>
      <c r="R32" s="281" t="e">
        <f>#REF!</f>
        <v>#REF!</v>
      </c>
      <c r="S32" s="287" t="e">
        <f>#REF!</f>
        <v>#REF!</v>
      </c>
      <c r="T32" s="277" t="e">
        <f>#REF!</f>
        <v>#REF!</v>
      </c>
      <c r="U32" s="276" t="e">
        <f>#REF!</f>
        <v>#REF!</v>
      </c>
      <c r="V32" s="277" t="e">
        <f>#REF!</f>
        <v>#REF!</v>
      </c>
      <c r="W32" s="286" t="e">
        <f>#REF!</f>
        <v>#REF!</v>
      </c>
      <c r="X32" s="299" t="e">
        <f>#REF!</f>
        <v>#REF!</v>
      </c>
      <c r="Y32" s="302" t="e">
        <f>#REF!</f>
        <v>#REF!</v>
      </c>
      <c r="Z32" s="295" t="e">
        <f>#REF!</f>
        <v>#REF!</v>
      </c>
      <c r="AC32" s="38"/>
      <c r="AD32" s="38"/>
      <c r="AE32" s="38"/>
      <c r="AF32" s="38"/>
      <c r="AG32" s="38"/>
    </row>
    <row r="33" spans="2:26" ht="18.75" hidden="1" customHeight="1">
      <c r="B33" s="1"/>
      <c r="C33" s="271" t="s">
        <v>66</v>
      </c>
      <c r="D33" s="272" t="e">
        <f>#REF!</f>
        <v>#REF!</v>
      </c>
      <c r="E33" s="262" t="e">
        <f>#REF!</f>
        <v>#REF!</v>
      </c>
      <c r="F33" s="261" t="e">
        <f>#REF!</f>
        <v>#REF!</v>
      </c>
      <c r="G33" s="262" t="e">
        <f>#REF!</f>
        <v>#REF!</v>
      </c>
      <c r="H33" s="265" t="e">
        <f>#REF!</f>
        <v>#REF!</v>
      </c>
      <c r="I33" s="274" t="e">
        <f>#REF!</f>
        <v>#REF!</v>
      </c>
      <c r="J33" s="265" t="e">
        <f>#REF!</f>
        <v>#REF!</v>
      </c>
      <c r="K33" s="274" t="e">
        <f>#REF!</f>
        <v>#REF!</v>
      </c>
      <c r="L33" s="265" t="e">
        <f>#REF!</f>
        <v>#REF!</v>
      </c>
      <c r="M33" s="276" t="e">
        <f>#REF!</f>
        <v>#REF!</v>
      </c>
      <c r="N33" s="277" t="e">
        <f>#REF!</f>
        <v>#REF!</v>
      </c>
      <c r="O33" s="276" t="e">
        <f>#REF!</f>
        <v>#REF!</v>
      </c>
      <c r="P33" s="277" t="e">
        <f>#REF!</f>
        <v>#REF!</v>
      </c>
      <c r="Q33" s="276" t="e">
        <f>#REF!</f>
        <v>#REF!</v>
      </c>
      <c r="R33" s="281" t="e">
        <f>#REF!</f>
        <v>#REF!</v>
      </c>
      <c r="S33" s="287" t="e">
        <f>#REF!</f>
        <v>#REF!</v>
      </c>
      <c r="T33" s="277" t="e">
        <f>#REF!</f>
        <v>#REF!</v>
      </c>
      <c r="U33" s="276" t="e">
        <f>#REF!</f>
        <v>#REF!</v>
      </c>
      <c r="V33" s="277" t="e">
        <f>#REF!</f>
        <v>#REF!</v>
      </c>
      <c r="W33" s="286" t="e">
        <f>#REF!</f>
        <v>#REF!</v>
      </c>
      <c r="X33" s="299" t="e">
        <f>#REF!</f>
        <v>#REF!</v>
      </c>
      <c r="Y33" s="302" t="e">
        <f>#REF!</f>
        <v>#REF!</v>
      </c>
      <c r="Z33" s="295"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97"/>
      <c r="Y34" s="51"/>
      <c r="Z34" s="51"/>
    </row>
    <row r="35" spans="2:26">
      <c r="B35" s="36" t="s">
        <v>68</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109375" defaultRowHeight="13.8"/>
  <cols>
    <col min="1" max="1" width="5.44140625" style="13" customWidth="1"/>
    <col min="2" max="2" width="6" style="13" customWidth="1"/>
    <col min="3" max="3" width="3.44140625" style="13" customWidth="1"/>
    <col min="4" max="23" width="7.109375" style="13" customWidth="1"/>
    <col min="24" max="24" width="8.44140625" style="257" customWidth="1"/>
    <col min="25" max="25" width="7.109375" style="257" customWidth="1"/>
    <col min="26" max="26" width="8.44140625" style="13" customWidth="1"/>
    <col min="27" max="27" width="1.109375" style="13" customWidth="1"/>
    <col min="28" max="16384" width="9.109375" style="13"/>
  </cols>
  <sheetData>
    <row r="1" spans="2:32" ht="30.75" customHeight="1">
      <c r="B1" s="258" t="s">
        <v>115</v>
      </c>
      <c r="D1" s="12"/>
      <c r="E1" s="12"/>
      <c r="F1" s="12"/>
      <c r="G1" s="12"/>
      <c r="H1" s="12"/>
      <c r="I1" s="12"/>
      <c r="J1" s="12"/>
      <c r="K1" s="12"/>
    </row>
    <row r="2" spans="2:32" ht="14.4" hidden="1">
      <c r="B2" s="92"/>
      <c r="D2" s="785" t="s">
        <v>33</v>
      </c>
      <c r="E2" s="786"/>
      <c r="F2" s="786"/>
      <c r="G2" s="787"/>
      <c r="H2" s="785" t="s">
        <v>34</v>
      </c>
      <c r="I2" s="788"/>
      <c r="J2" s="788"/>
      <c r="K2" s="788"/>
      <c r="L2" s="789"/>
      <c r="M2" s="785" t="s">
        <v>35</v>
      </c>
      <c r="N2" s="788"/>
      <c r="O2" s="788"/>
      <c r="P2" s="788"/>
      <c r="Q2" s="788"/>
      <c r="R2" s="788"/>
      <c r="S2" s="788"/>
      <c r="T2" s="788"/>
      <c r="U2" s="788"/>
      <c r="V2" s="788"/>
      <c r="W2" s="789"/>
      <c r="X2" s="298"/>
      <c r="Y2" s="289"/>
      <c r="Z2" s="230"/>
    </row>
    <row r="3" spans="2:32" s="12" customFormat="1" ht="123.75" customHeight="1">
      <c r="B3" s="260" t="s">
        <v>70</v>
      </c>
      <c r="C3" s="449" t="s">
        <v>71</v>
      </c>
      <c r="D3" s="450" t="s">
        <v>38</v>
      </c>
      <c r="E3" s="450" t="s">
        <v>39</v>
      </c>
      <c r="F3" s="450" t="s">
        <v>40</v>
      </c>
      <c r="G3" s="450" t="s">
        <v>41</v>
      </c>
      <c r="H3" s="451" t="s">
        <v>42</v>
      </c>
      <c r="I3" s="452" t="s">
        <v>43</v>
      </c>
      <c r="J3" s="451" t="s">
        <v>44</v>
      </c>
      <c r="K3" s="451" t="s">
        <v>45</v>
      </c>
      <c r="L3" s="452" t="s">
        <v>46</v>
      </c>
      <c r="M3" s="453" t="s">
        <v>47</v>
      </c>
      <c r="N3" s="453" t="s">
        <v>48</v>
      </c>
      <c r="O3" s="453" t="s">
        <v>49</v>
      </c>
      <c r="P3" s="453" t="s">
        <v>50</v>
      </c>
      <c r="Q3" s="453" t="s">
        <v>51</v>
      </c>
      <c r="R3" s="453" t="s">
        <v>52</v>
      </c>
      <c r="S3" s="453" t="s">
        <v>53</v>
      </c>
      <c r="T3" s="453" t="s">
        <v>54</v>
      </c>
      <c r="U3" s="453" t="s">
        <v>55</v>
      </c>
      <c r="V3" s="453" t="s">
        <v>56</v>
      </c>
      <c r="W3" s="453" t="s">
        <v>57</v>
      </c>
      <c r="X3" s="456" t="s">
        <v>72</v>
      </c>
      <c r="Y3" s="456" t="s">
        <v>59</v>
      </c>
      <c r="Z3" s="290" t="s">
        <v>60</v>
      </c>
      <c r="AC3" s="8" t="s">
        <v>61</v>
      </c>
      <c r="AD3" s="8" t="s">
        <v>62</v>
      </c>
      <c r="AE3" s="8" t="s">
        <v>63</v>
      </c>
      <c r="AF3" s="12" t="s">
        <v>64</v>
      </c>
    </row>
    <row r="4" spans="2:32" ht="24.75" hidden="1" customHeight="1">
      <c r="B4" s="61">
        <v>2006</v>
      </c>
      <c r="C4" s="87"/>
      <c r="D4" s="261"/>
      <c r="E4" s="262"/>
      <c r="F4" s="263"/>
      <c r="G4" s="264"/>
      <c r="H4" s="265"/>
      <c r="I4" s="274"/>
      <c r="J4" s="265"/>
      <c r="K4" s="275"/>
      <c r="L4" s="265"/>
      <c r="M4" s="276"/>
      <c r="N4" s="277"/>
      <c r="O4" s="276"/>
      <c r="P4" s="277"/>
      <c r="Q4" s="276"/>
      <c r="R4" s="277"/>
      <c r="S4" s="276"/>
      <c r="T4" s="277"/>
      <c r="U4" s="276"/>
      <c r="V4" s="281"/>
      <c r="W4" s="276"/>
      <c r="X4" s="299"/>
      <c r="Y4" s="291"/>
      <c r="Z4" s="292"/>
    </row>
    <row r="5" spans="2:32" ht="27" hidden="1" customHeight="1">
      <c r="B5" s="61"/>
      <c r="C5" s="87"/>
      <c r="D5" s="266"/>
      <c r="E5" s="267"/>
      <c r="F5" s="267"/>
      <c r="G5" s="267"/>
      <c r="H5" s="268"/>
      <c r="I5" s="268"/>
      <c r="J5" s="268"/>
      <c r="K5" s="268"/>
      <c r="L5" s="268"/>
      <c r="M5" s="278"/>
      <c r="N5" s="278"/>
      <c r="O5" s="278"/>
      <c r="P5" s="278"/>
      <c r="Q5" s="278"/>
      <c r="R5" s="278"/>
      <c r="S5" s="278"/>
      <c r="T5" s="278"/>
      <c r="U5" s="278"/>
      <c r="V5" s="278"/>
      <c r="W5" s="278"/>
      <c r="X5" s="300"/>
      <c r="Y5" s="293"/>
      <c r="Z5" s="50"/>
      <c r="AA5" s="62"/>
    </row>
    <row r="6" spans="2:32" ht="20.25" hidden="1" customHeight="1">
      <c r="B6" s="61"/>
      <c r="C6" s="87"/>
      <c r="D6" s="266"/>
      <c r="E6" s="267"/>
      <c r="F6" s="267"/>
      <c r="G6" s="267"/>
      <c r="H6" s="268"/>
      <c r="I6" s="268"/>
      <c r="J6" s="268"/>
      <c r="K6" s="268"/>
      <c r="L6" s="268"/>
      <c r="M6" s="278"/>
      <c r="N6" s="278"/>
      <c r="O6" s="278"/>
      <c r="P6" s="278"/>
      <c r="Q6" s="278"/>
      <c r="R6" s="278"/>
      <c r="S6" s="278"/>
      <c r="T6" s="278"/>
      <c r="U6" s="278"/>
      <c r="V6" s="278"/>
      <c r="W6" s="278"/>
      <c r="X6" s="300"/>
      <c r="Y6" s="293"/>
      <c r="Z6" s="50"/>
      <c r="AA6" s="62"/>
    </row>
    <row r="7" spans="2:32" ht="20.25" hidden="1" customHeight="1">
      <c r="B7" s="61"/>
      <c r="C7" s="87"/>
      <c r="D7" s="266"/>
      <c r="E7" s="267"/>
      <c r="F7" s="267"/>
      <c r="G7" s="267"/>
      <c r="H7" s="268"/>
      <c r="I7" s="268"/>
      <c r="J7" s="268"/>
      <c r="K7" s="268"/>
      <c r="L7" s="268"/>
      <c r="M7" s="278"/>
      <c r="N7" s="278"/>
      <c r="O7" s="278"/>
      <c r="P7" s="278"/>
      <c r="Q7" s="278"/>
      <c r="R7" s="278"/>
      <c r="S7" s="278"/>
      <c r="T7" s="278"/>
      <c r="U7" s="278"/>
      <c r="V7" s="278"/>
      <c r="W7" s="278"/>
      <c r="X7" s="300"/>
      <c r="Y7" s="293"/>
      <c r="Z7" s="50"/>
      <c r="AA7" s="62"/>
    </row>
    <row r="8" spans="2:32" ht="20.25" hidden="1" customHeight="1">
      <c r="B8" s="61"/>
      <c r="D8" s="32"/>
      <c r="E8" s="267"/>
      <c r="F8" s="267"/>
      <c r="G8" s="267"/>
      <c r="H8" s="268"/>
      <c r="I8" s="268"/>
      <c r="J8" s="268"/>
      <c r="K8" s="268"/>
      <c r="L8" s="268"/>
      <c r="M8" s="278"/>
      <c r="N8" s="278"/>
      <c r="O8" s="278"/>
      <c r="P8" s="278"/>
      <c r="Q8" s="278"/>
      <c r="R8" s="278"/>
      <c r="S8" s="278"/>
      <c r="T8" s="278"/>
      <c r="U8" s="278"/>
      <c r="V8" s="278"/>
      <c r="W8" s="278"/>
      <c r="X8" s="300"/>
      <c r="Y8" s="293"/>
      <c r="Z8" s="50"/>
      <c r="AA8" s="62"/>
    </row>
    <row r="9" spans="2:32" ht="5.25" customHeight="1">
      <c r="B9" s="1"/>
      <c r="D9" s="263"/>
      <c r="E9" s="269"/>
      <c r="F9" s="263"/>
      <c r="G9" s="263"/>
      <c r="H9" s="270"/>
      <c r="I9" s="279"/>
      <c r="J9" s="279"/>
      <c r="K9" s="279"/>
      <c r="L9" s="279"/>
      <c r="M9" s="280"/>
      <c r="N9" s="281"/>
      <c r="O9" s="277"/>
      <c r="P9" s="280"/>
      <c r="Q9" s="280"/>
      <c r="R9" s="281"/>
      <c r="S9" s="277"/>
      <c r="T9" s="277"/>
      <c r="U9" s="281"/>
      <c r="V9" s="281"/>
      <c r="W9" s="281"/>
      <c r="X9" s="301"/>
      <c r="Y9" s="294"/>
      <c r="Z9" s="39"/>
    </row>
    <row r="10" spans="2:32" ht="30" customHeight="1">
      <c r="B10" s="1">
        <v>2006</v>
      </c>
      <c r="C10" s="271">
        <v>1</v>
      </c>
      <c r="D10" s="266"/>
      <c r="E10" s="267"/>
      <c r="F10" s="266"/>
      <c r="G10" s="267"/>
      <c r="H10" s="268"/>
      <c r="I10" s="268"/>
      <c r="J10" s="268"/>
      <c r="K10" s="268"/>
      <c r="L10" s="268"/>
      <c r="M10" s="278"/>
      <c r="N10" s="278"/>
      <c r="O10" s="278"/>
      <c r="P10" s="278"/>
      <c r="Q10" s="278"/>
      <c r="R10" s="278"/>
      <c r="S10" s="278"/>
      <c r="T10" s="278"/>
      <c r="U10" s="278"/>
      <c r="V10" s="278"/>
      <c r="W10" s="278"/>
      <c r="X10" s="300"/>
      <c r="Y10" s="293"/>
      <c r="Z10" s="50"/>
      <c r="AC10" s="38">
        <f>D10+E10+F10+G10</f>
        <v>0</v>
      </c>
      <c r="AD10" s="38">
        <f>H10+I10+J10+K10+L10</f>
        <v>0</v>
      </c>
      <c r="AE10" s="38">
        <f>M10+N10+O10+P10+Q10+R10+S10+T10+U10+V10+W10</f>
        <v>0</v>
      </c>
      <c r="AF10" s="38"/>
    </row>
    <row r="11" spans="2:32" ht="18.75" customHeight="1">
      <c r="B11" s="1"/>
      <c r="C11" s="271">
        <v>2</v>
      </c>
      <c r="D11" s="266" t="e">
        <f>'%QQSea Adjust'!C6</f>
        <v>#REF!</v>
      </c>
      <c r="E11" s="267" t="e">
        <f>'%QQSea Adjust'!D6</f>
        <v>#REF!</v>
      </c>
      <c r="F11" s="266" t="e">
        <f>'%QQSea Adjust'!E6</f>
        <v>#REF!</v>
      </c>
      <c r="G11" s="267" t="e">
        <f>'%QQSea Adjust'!F6</f>
        <v>#REF!</v>
      </c>
      <c r="H11" s="268" t="e">
        <f>'%QQSea Adjust'!G6</f>
        <v>#REF!</v>
      </c>
      <c r="I11" s="268" t="e">
        <f>'%QQSea Adjust'!H6</f>
        <v>#REF!</v>
      </c>
      <c r="J11" s="268" t="e">
        <f>'%QQSea Adjust'!I6</f>
        <v>#REF!</v>
      </c>
      <c r="K11" s="268" t="e">
        <f>'%QQSea Adjust'!J6</f>
        <v>#REF!</v>
      </c>
      <c r="L11" s="268" t="e">
        <f>'%QQSea Adjust'!K6</f>
        <v>#REF!</v>
      </c>
      <c r="M11" s="278" t="e">
        <f>'%QQSea Adjust'!L6</f>
        <v>#REF!</v>
      </c>
      <c r="N11" s="278" t="e">
        <f>'%QQSea Adjust'!M6</f>
        <v>#REF!</v>
      </c>
      <c r="O11" s="278" t="e">
        <f>'%QQSea Adjust'!N6</f>
        <v>#REF!</v>
      </c>
      <c r="P11" s="278" t="e">
        <f>'%QQSea Adjust'!O6</f>
        <v>#REF!</v>
      </c>
      <c r="Q11" s="278" t="e">
        <f>'%QQSea Adjust'!P6</f>
        <v>#REF!</v>
      </c>
      <c r="R11" s="278" t="e">
        <f>'%QQSea Adjust'!Q6</f>
        <v>#REF!</v>
      </c>
      <c r="S11" s="278" t="e">
        <f>'%QQSea Adjust'!R6</f>
        <v>#REF!</v>
      </c>
      <c r="T11" s="278" t="e">
        <f>'%QQSea Adjust'!S6</f>
        <v>#REF!</v>
      </c>
      <c r="U11" s="278" t="e">
        <f>'%QQSea Adjust'!T6</f>
        <v>#REF!</v>
      </c>
      <c r="V11" s="278" t="e">
        <f>'%QQSea Adjust'!U6</f>
        <v>#REF!</v>
      </c>
      <c r="W11" s="278" t="e">
        <f>'%QQSea Adjust'!V6</f>
        <v>#REF!</v>
      </c>
      <c r="X11" s="300" t="e">
        <f>'%QQSea Adjust'!W6</f>
        <v>#REF!</v>
      </c>
      <c r="Y11" s="293" t="e">
        <f>'%QQSea Adjust'!X6</f>
        <v>#REF!</v>
      </c>
      <c r="Z11" s="50" t="e">
        <f>'%QQSea Adjust'!Y6</f>
        <v>#REF!</v>
      </c>
      <c r="AC11" s="58" t="e">
        <f>'T4'!AC11/'T4'!AC10*100-100</f>
        <v>#REF!</v>
      </c>
      <c r="AD11" s="58" t="e">
        <f>'T4'!AD11/'T4'!AD10*100-100</f>
        <v>#REF!</v>
      </c>
      <c r="AE11" s="58" t="e">
        <f>'T4'!AE11/'T4'!AE10*100-100</f>
        <v>#REF!</v>
      </c>
    </row>
    <row r="12" spans="2:32" ht="18.75" customHeight="1">
      <c r="B12" s="1"/>
      <c r="C12" s="271">
        <v>3</v>
      </c>
      <c r="D12" s="266" t="e">
        <f>'%QQSea Adjust'!C7</f>
        <v>#REF!</v>
      </c>
      <c r="E12" s="267" t="e">
        <f>'%QQSea Adjust'!D7</f>
        <v>#REF!</v>
      </c>
      <c r="F12" s="266" t="e">
        <f>'%QQSea Adjust'!E7</f>
        <v>#REF!</v>
      </c>
      <c r="G12" s="267" t="e">
        <f>'%QQSea Adjust'!F7</f>
        <v>#REF!</v>
      </c>
      <c r="H12" s="268" t="e">
        <f>'%QQSea Adjust'!G7</f>
        <v>#REF!</v>
      </c>
      <c r="I12" s="268" t="e">
        <f>'%QQSea Adjust'!H7</f>
        <v>#REF!</v>
      </c>
      <c r="J12" s="268" t="e">
        <f>'%QQSea Adjust'!I7</f>
        <v>#REF!</v>
      </c>
      <c r="K12" s="268" t="e">
        <f>'%QQSea Adjust'!J7</f>
        <v>#REF!</v>
      </c>
      <c r="L12" s="268" t="e">
        <f>'%QQSea Adjust'!K7</f>
        <v>#REF!</v>
      </c>
      <c r="M12" s="278" t="e">
        <f>'%QQSea Adjust'!L7</f>
        <v>#REF!</v>
      </c>
      <c r="N12" s="278" t="e">
        <f>'%QQSea Adjust'!M7</f>
        <v>#REF!</v>
      </c>
      <c r="O12" s="278" t="e">
        <f>'%QQSea Adjust'!N7</f>
        <v>#REF!</v>
      </c>
      <c r="P12" s="278" t="e">
        <f>'%QQSea Adjust'!O7</f>
        <v>#REF!</v>
      </c>
      <c r="Q12" s="278" t="e">
        <f>'%QQSea Adjust'!P7</f>
        <v>#REF!</v>
      </c>
      <c r="R12" s="278" t="e">
        <f>'%QQSea Adjust'!Q7</f>
        <v>#REF!</v>
      </c>
      <c r="S12" s="278" t="e">
        <f>'%QQSea Adjust'!R7</f>
        <v>#REF!</v>
      </c>
      <c r="T12" s="278" t="e">
        <f>'%QQSea Adjust'!S7</f>
        <v>#REF!</v>
      </c>
      <c r="U12" s="278" t="e">
        <f>'%QQSea Adjust'!T7</f>
        <v>#REF!</v>
      </c>
      <c r="V12" s="278" t="e">
        <f>'%QQSea Adjust'!U7</f>
        <v>#REF!</v>
      </c>
      <c r="W12" s="278" t="e">
        <f>'%QQSea Adjust'!V7</f>
        <v>#REF!</v>
      </c>
      <c r="X12" s="300" t="e">
        <f>'%QQSea Adjust'!W7</f>
        <v>#REF!</v>
      </c>
      <c r="Y12" s="293" t="e">
        <f>'%QQSea Adjust'!X7</f>
        <v>#REF!</v>
      </c>
      <c r="Z12" s="50" t="e">
        <f>'%QQSea Adjust'!Y7</f>
        <v>#REF!</v>
      </c>
      <c r="AC12" s="58" t="e">
        <f>'T4'!AC12/'T4'!AC11*100-100</f>
        <v>#REF!</v>
      </c>
      <c r="AD12" s="58" t="e">
        <f>'T4'!AD12/'T4'!AD11*100-100</f>
        <v>#REF!</v>
      </c>
      <c r="AE12" s="58" t="e">
        <f>'T4'!AE12/'T4'!AE11*100-100</f>
        <v>#REF!</v>
      </c>
    </row>
    <row r="13" spans="2:32" ht="18.75" customHeight="1">
      <c r="B13" s="1"/>
      <c r="C13" s="271">
        <v>4</v>
      </c>
      <c r="D13" s="266" t="e">
        <f>'%QQSea Adjust'!C8</f>
        <v>#REF!</v>
      </c>
      <c r="E13" s="267" t="e">
        <f>'%QQSea Adjust'!D8</f>
        <v>#REF!</v>
      </c>
      <c r="F13" s="266" t="e">
        <f>'%QQSea Adjust'!E8</f>
        <v>#REF!</v>
      </c>
      <c r="G13" s="267" t="e">
        <f>'%QQSea Adjust'!F8</f>
        <v>#REF!</v>
      </c>
      <c r="H13" s="268" t="e">
        <f>'%QQSea Adjust'!G8</f>
        <v>#REF!</v>
      </c>
      <c r="I13" s="268" t="e">
        <f>'%QQSea Adjust'!H8</f>
        <v>#REF!</v>
      </c>
      <c r="J13" s="268" t="e">
        <f>'%QQSea Adjust'!I8</f>
        <v>#REF!</v>
      </c>
      <c r="K13" s="268" t="e">
        <f>'%QQSea Adjust'!J8</f>
        <v>#REF!</v>
      </c>
      <c r="L13" s="268" t="e">
        <f>'%QQSea Adjust'!K8</f>
        <v>#REF!</v>
      </c>
      <c r="M13" s="278" t="e">
        <f>'%QQSea Adjust'!L8</f>
        <v>#REF!</v>
      </c>
      <c r="N13" s="278" t="e">
        <f>'%QQSea Adjust'!M8</f>
        <v>#REF!</v>
      </c>
      <c r="O13" s="278" t="e">
        <f>'%QQSea Adjust'!N8</f>
        <v>#REF!</v>
      </c>
      <c r="P13" s="278" t="e">
        <f>'%QQSea Adjust'!O8</f>
        <v>#REF!</v>
      </c>
      <c r="Q13" s="278" t="e">
        <f>'%QQSea Adjust'!P8</f>
        <v>#REF!</v>
      </c>
      <c r="R13" s="278" t="e">
        <f>'%QQSea Adjust'!Q8</f>
        <v>#REF!</v>
      </c>
      <c r="S13" s="278" t="e">
        <f>'%QQSea Adjust'!R8</f>
        <v>#REF!</v>
      </c>
      <c r="T13" s="278" t="e">
        <f>'%QQSea Adjust'!S8</f>
        <v>#REF!</v>
      </c>
      <c r="U13" s="278" t="e">
        <f>'%QQSea Adjust'!T8</f>
        <v>#REF!</v>
      </c>
      <c r="V13" s="278" t="e">
        <f>'%QQSea Adjust'!U8</f>
        <v>#REF!</v>
      </c>
      <c r="W13" s="278" t="e">
        <f>'%QQSea Adjust'!V8</f>
        <v>#REF!</v>
      </c>
      <c r="X13" s="300" t="e">
        <f>'%QQSea Adjust'!W8</f>
        <v>#REF!</v>
      </c>
      <c r="Y13" s="293" t="e">
        <f>'%QQSea Adjust'!X8</f>
        <v>#REF!</v>
      </c>
      <c r="Z13" s="50" t="e">
        <f>'%QQSea Adjust'!Y8</f>
        <v>#REF!</v>
      </c>
      <c r="AC13" s="58" t="e">
        <f>'T4'!AC13/'T4'!AC12*100-100</f>
        <v>#REF!</v>
      </c>
      <c r="AD13" s="58" t="e">
        <f>'T4'!AD13/'T4'!AD12*100-100</f>
        <v>#REF!</v>
      </c>
      <c r="AE13" s="58" t="e">
        <f>'T4'!AE13/'T4'!AE12*100-100</f>
        <v>#REF!</v>
      </c>
    </row>
    <row r="14" spans="2:32" ht="35.25" customHeight="1">
      <c r="B14" s="1">
        <v>2007</v>
      </c>
      <c r="C14" s="271">
        <v>1</v>
      </c>
      <c r="D14" s="266" t="e">
        <f>'%QQSea Adjust'!C9</f>
        <v>#REF!</v>
      </c>
      <c r="E14" s="267" t="e">
        <f>'%QQSea Adjust'!D9</f>
        <v>#REF!</v>
      </c>
      <c r="F14" s="266" t="e">
        <f>'%QQSea Adjust'!E9</f>
        <v>#REF!</v>
      </c>
      <c r="G14" s="267" t="e">
        <f>'%QQSea Adjust'!F9</f>
        <v>#REF!</v>
      </c>
      <c r="H14" s="268" t="e">
        <f>'%QQSea Adjust'!G9</f>
        <v>#REF!</v>
      </c>
      <c r="I14" s="268" t="e">
        <f>'%QQSea Adjust'!H9</f>
        <v>#REF!</v>
      </c>
      <c r="J14" s="268" t="e">
        <f>'%QQSea Adjust'!I9</f>
        <v>#REF!</v>
      </c>
      <c r="K14" s="268" t="e">
        <f>'%QQSea Adjust'!J9</f>
        <v>#REF!</v>
      </c>
      <c r="L14" s="268" t="e">
        <f>'%QQSea Adjust'!K9</f>
        <v>#REF!</v>
      </c>
      <c r="M14" s="278" t="e">
        <f>'%QQSea Adjust'!L9</f>
        <v>#REF!</v>
      </c>
      <c r="N14" s="278" t="e">
        <f>'%QQSea Adjust'!M9</f>
        <v>#REF!</v>
      </c>
      <c r="O14" s="278" t="e">
        <f>'%QQSea Adjust'!N9</f>
        <v>#REF!</v>
      </c>
      <c r="P14" s="278" t="e">
        <f>'%QQSea Adjust'!O9</f>
        <v>#REF!</v>
      </c>
      <c r="Q14" s="278" t="e">
        <f>'%QQSea Adjust'!P9</f>
        <v>#REF!</v>
      </c>
      <c r="R14" s="278" t="e">
        <f>'%QQSea Adjust'!Q9</f>
        <v>#REF!</v>
      </c>
      <c r="S14" s="278" t="e">
        <f>'%QQSea Adjust'!R9</f>
        <v>#REF!</v>
      </c>
      <c r="T14" s="278" t="e">
        <f>'%QQSea Adjust'!S9</f>
        <v>#REF!</v>
      </c>
      <c r="U14" s="278" t="e">
        <f>'%QQSea Adjust'!T9</f>
        <v>#REF!</v>
      </c>
      <c r="V14" s="278" t="e">
        <f>'%QQSea Adjust'!U9</f>
        <v>#REF!</v>
      </c>
      <c r="W14" s="278" t="e">
        <f>'%QQSea Adjust'!V9</f>
        <v>#REF!</v>
      </c>
      <c r="X14" s="300" t="e">
        <f>'%QQSea Adjust'!W9</f>
        <v>#REF!</v>
      </c>
      <c r="Y14" s="293" t="e">
        <f>'%QQSea Adjust'!X9</f>
        <v>#REF!</v>
      </c>
      <c r="Z14" s="50" t="e">
        <f>'%QQSea Adjust'!Y9</f>
        <v>#REF!</v>
      </c>
      <c r="AC14" s="58" t="e">
        <f>'T4'!AC14/'T4'!AC13*100-100</f>
        <v>#REF!</v>
      </c>
      <c r="AD14" s="58" t="e">
        <f>'T4'!AD14/'T4'!AD13*100-100</f>
        <v>#REF!</v>
      </c>
      <c r="AE14" s="58" t="e">
        <f>'T4'!AE14/'T4'!AE13*100-100</f>
        <v>#REF!</v>
      </c>
    </row>
    <row r="15" spans="2:32" ht="18.75" customHeight="1">
      <c r="B15" s="1"/>
      <c r="C15" s="271">
        <v>2</v>
      </c>
      <c r="D15" s="266" t="e">
        <f>'%QQSea Adjust'!C10</f>
        <v>#REF!</v>
      </c>
      <c r="E15" s="267" t="e">
        <f>'%QQSea Adjust'!D10</f>
        <v>#REF!</v>
      </c>
      <c r="F15" s="266" t="e">
        <f>'%QQSea Adjust'!E10</f>
        <v>#REF!</v>
      </c>
      <c r="G15" s="267" t="e">
        <f>'%QQSea Adjust'!F10</f>
        <v>#REF!</v>
      </c>
      <c r="H15" s="268" t="e">
        <f>'%QQSea Adjust'!G10</f>
        <v>#REF!</v>
      </c>
      <c r="I15" s="268" t="e">
        <f>'%QQSea Adjust'!H10</f>
        <v>#REF!</v>
      </c>
      <c r="J15" s="268" t="e">
        <f>'%QQSea Adjust'!I10</f>
        <v>#REF!</v>
      </c>
      <c r="K15" s="268" t="e">
        <f>'%QQSea Adjust'!J10</f>
        <v>#REF!</v>
      </c>
      <c r="L15" s="268" t="e">
        <f>'%QQSea Adjust'!K10</f>
        <v>#REF!</v>
      </c>
      <c r="M15" s="278" t="e">
        <f>'%QQSea Adjust'!L10</f>
        <v>#REF!</v>
      </c>
      <c r="N15" s="278" t="e">
        <f>'%QQSea Adjust'!M10</f>
        <v>#REF!</v>
      </c>
      <c r="O15" s="278" t="e">
        <f>'%QQSea Adjust'!N10</f>
        <v>#REF!</v>
      </c>
      <c r="P15" s="278" t="e">
        <f>'%QQSea Adjust'!O10</f>
        <v>#REF!</v>
      </c>
      <c r="Q15" s="278" t="e">
        <f>'%QQSea Adjust'!P10</f>
        <v>#REF!</v>
      </c>
      <c r="R15" s="278" t="e">
        <f>'%QQSea Adjust'!Q10</f>
        <v>#REF!</v>
      </c>
      <c r="S15" s="278" t="e">
        <f>'%QQSea Adjust'!R10</f>
        <v>#REF!</v>
      </c>
      <c r="T15" s="278" t="e">
        <f>'%QQSea Adjust'!S10</f>
        <v>#REF!</v>
      </c>
      <c r="U15" s="278" t="e">
        <f>'%QQSea Adjust'!T10</f>
        <v>#REF!</v>
      </c>
      <c r="V15" s="278" t="e">
        <f>'%QQSea Adjust'!U10</f>
        <v>#REF!</v>
      </c>
      <c r="W15" s="278" t="e">
        <f>'%QQSea Adjust'!V10</f>
        <v>#REF!</v>
      </c>
      <c r="X15" s="300" t="e">
        <f>'%QQSea Adjust'!W10</f>
        <v>#REF!</v>
      </c>
      <c r="Y15" s="293" t="e">
        <f>'%QQSea Adjust'!X10</f>
        <v>#REF!</v>
      </c>
      <c r="Z15" s="50" t="e">
        <f>'%QQSea Adjust'!Y10</f>
        <v>#REF!</v>
      </c>
      <c r="AC15" s="58" t="e">
        <f>'T4'!AC15/'T4'!AC14*100-100</f>
        <v>#REF!</v>
      </c>
      <c r="AD15" s="58" t="e">
        <f>'T4'!AD15/'T4'!AD14*100-100</f>
        <v>#REF!</v>
      </c>
      <c r="AE15" s="58" t="e">
        <f>'T4'!AE15/'T4'!AE14*100-100</f>
        <v>#REF!</v>
      </c>
    </row>
    <row r="16" spans="2:32" ht="18.75" customHeight="1">
      <c r="B16" s="1"/>
      <c r="C16" s="271">
        <v>3</v>
      </c>
      <c r="D16" s="266" t="e">
        <f>'%QQSea Adjust'!C11</f>
        <v>#REF!</v>
      </c>
      <c r="E16" s="267" t="e">
        <f>'%QQSea Adjust'!D11</f>
        <v>#REF!</v>
      </c>
      <c r="F16" s="266" t="e">
        <f>'%QQSea Adjust'!E11</f>
        <v>#REF!</v>
      </c>
      <c r="G16" s="267" t="e">
        <f>'%QQSea Adjust'!F11</f>
        <v>#REF!</v>
      </c>
      <c r="H16" s="268" t="e">
        <f>'%QQSea Adjust'!G11</f>
        <v>#REF!</v>
      </c>
      <c r="I16" s="268" t="e">
        <f>'%QQSea Adjust'!H11</f>
        <v>#REF!</v>
      </c>
      <c r="J16" s="268" t="e">
        <f>'%QQSea Adjust'!I11</f>
        <v>#REF!</v>
      </c>
      <c r="K16" s="268" t="e">
        <f>'%QQSea Adjust'!J11</f>
        <v>#REF!</v>
      </c>
      <c r="L16" s="268" t="e">
        <f>'%QQSea Adjust'!K11</f>
        <v>#REF!</v>
      </c>
      <c r="M16" s="278" t="e">
        <f>'%QQSea Adjust'!L11</f>
        <v>#REF!</v>
      </c>
      <c r="N16" s="278" t="e">
        <f>'%QQSea Adjust'!M11</f>
        <v>#REF!</v>
      </c>
      <c r="O16" s="278" t="e">
        <f>'%QQSea Adjust'!N11</f>
        <v>#REF!</v>
      </c>
      <c r="P16" s="278" t="e">
        <f>'%QQSea Adjust'!O11</f>
        <v>#REF!</v>
      </c>
      <c r="Q16" s="278" t="e">
        <f>'%QQSea Adjust'!P11</f>
        <v>#REF!</v>
      </c>
      <c r="R16" s="278" t="e">
        <f>'%QQSea Adjust'!Q11</f>
        <v>#REF!</v>
      </c>
      <c r="S16" s="278" t="e">
        <f>'%QQSea Adjust'!R11</f>
        <v>#REF!</v>
      </c>
      <c r="T16" s="278" t="e">
        <f>'%QQSea Adjust'!S11</f>
        <v>#REF!</v>
      </c>
      <c r="U16" s="278" t="e">
        <f>'%QQSea Adjust'!T11</f>
        <v>#REF!</v>
      </c>
      <c r="V16" s="278" t="e">
        <f>'%QQSea Adjust'!U11</f>
        <v>#REF!</v>
      </c>
      <c r="W16" s="278" t="e">
        <f>'%QQSea Adjust'!V11</f>
        <v>#REF!</v>
      </c>
      <c r="X16" s="300" t="e">
        <f>'%QQSea Adjust'!W11</f>
        <v>#REF!</v>
      </c>
      <c r="Y16" s="293" t="e">
        <f>'%QQSea Adjust'!X11</f>
        <v>#REF!</v>
      </c>
      <c r="Z16" s="50" t="e">
        <f>'%QQSea Adjust'!Y11</f>
        <v>#REF!</v>
      </c>
      <c r="AC16" s="58" t="e">
        <f>'T4'!AC16/'T4'!AC15*100-100</f>
        <v>#REF!</v>
      </c>
      <c r="AD16" s="58" t="e">
        <f>'T4'!AD16/'T4'!AD15*100-100</f>
        <v>#REF!</v>
      </c>
      <c r="AE16" s="58" t="e">
        <f>'T4'!AE16/'T4'!AE15*100-100</f>
        <v>#REF!</v>
      </c>
    </row>
    <row r="17" spans="2:31" ht="18.75" customHeight="1">
      <c r="B17" s="1"/>
      <c r="C17" s="271">
        <v>4</v>
      </c>
      <c r="D17" s="266" t="e">
        <f>'%QQSea Adjust'!C12</f>
        <v>#REF!</v>
      </c>
      <c r="E17" s="267" t="e">
        <f>'%QQSea Adjust'!D12</f>
        <v>#REF!</v>
      </c>
      <c r="F17" s="266" t="e">
        <f>'%QQSea Adjust'!E12</f>
        <v>#REF!</v>
      </c>
      <c r="G17" s="267" t="e">
        <f>'%QQSea Adjust'!F12</f>
        <v>#REF!</v>
      </c>
      <c r="H17" s="268" t="e">
        <f>'%QQSea Adjust'!G12</f>
        <v>#REF!</v>
      </c>
      <c r="I17" s="268" t="e">
        <f>'%QQSea Adjust'!H12</f>
        <v>#REF!</v>
      </c>
      <c r="J17" s="268" t="e">
        <f>'%QQSea Adjust'!I12</f>
        <v>#REF!</v>
      </c>
      <c r="K17" s="268" t="e">
        <f>'%QQSea Adjust'!J12</f>
        <v>#REF!</v>
      </c>
      <c r="L17" s="268" t="e">
        <f>'%QQSea Adjust'!K12</f>
        <v>#REF!</v>
      </c>
      <c r="M17" s="278" t="e">
        <f>'%QQSea Adjust'!L12</f>
        <v>#REF!</v>
      </c>
      <c r="N17" s="278" t="e">
        <f>'%QQSea Adjust'!M12</f>
        <v>#REF!</v>
      </c>
      <c r="O17" s="278" t="e">
        <f>'%QQSea Adjust'!N12</f>
        <v>#REF!</v>
      </c>
      <c r="P17" s="278" t="e">
        <f>'%QQSea Adjust'!O12</f>
        <v>#REF!</v>
      </c>
      <c r="Q17" s="278" t="e">
        <f>'%QQSea Adjust'!P12</f>
        <v>#REF!</v>
      </c>
      <c r="R17" s="278" t="e">
        <f>'%QQSea Adjust'!Q12</f>
        <v>#REF!</v>
      </c>
      <c r="S17" s="278" t="e">
        <f>'%QQSea Adjust'!R12</f>
        <v>#REF!</v>
      </c>
      <c r="T17" s="278" t="e">
        <f>'%QQSea Adjust'!S12</f>
        <v>#REF!</v>
      </c>
      <c r="U17" s="278" t="e">
        <f>'%QQSea Adjust'!T12</f>
        <v>#REF!</v>
      </c>
      <c r="V17" s="278" t="e">
        <f>'%QQSea Adjust'!U12</f>
        <v>#REF!</v>
      </c>
      <c r="W17" s="278" t="e">
        <f>'%QQSea Adjust'!V12</f>
        <v>#REF!</v>
      </c>
      <c r="X17" s="300" t="e">
        <f>'%QQSea Adjust'!W12</f>
        <v>#REF!</v>
      </c>
      <c r="Y17" s="293" t="e">
        <f>'%QQSea Adjust'!X12</f>
        <v>#REF!</v>
      </c>
      <c r="Z17" s="50" t="e">
        <f>'%QQSea Adjust'!Y12</f>
        <v>#REF!</v>
      </c>
      <c r="AC17" s="58" t="e">
        <f>'T4'!AC17/'T4'!AC16*100-100</f>
        <v>#REF!</v>
      </c>
      <c r="AD17" s="58" t="e">
        <f>'T4'!AD17/'T4'!AD16*100-100</f>
        <v>#REF!</v>
      </c>
      <c r="AE17" s="58" t="e">
        <f>'T4'!AE17/'T4'!AE16*100-100</f>
        <v>#REF!</v>
      </c>
    </row>
    <row r="18" spans="2:31" ht="30" customHeight="1">
      <c r="B18" s="1">
        <v>2008</v>
      </c>
      <c r="C18" s="271">
        <v>1</v>
      </c>
      <c r="D18" s="266" t="e">
        <f>'%QQSea Adjust'!C13</f>
        <v>#REF!</v>
      </c>
      <c r="E18" s="267" t="e">
        <f>'%QQSea Adjust'!D13</f>
        <v>#REF!</v>
      </c>
      <c r="F18" s="266" t="e">
        <f>'%QQSea Adjust'!E13</f>
        <v>#REF!</v>
      </c>
      <c r="G18" s="267" t="e">
        <f>'%QQSea Adjust'!F13</f>
        <v>#REF!</v>
      </c>
      <c r="H18" s="268" t="e">
        <f>'%QQSea Adjust'!G13</f>
        <v>#REF!</v>
      </c>
      <c r="I18" s="268" t="e">
        <f>'%QQSea Adjust'!H13</f>
        <v>#REF!</v>
      </c>
      <c r="J18" s="268" t="e">
        <f>'%QQSea Adjust'!I13</f>
        <v>#REF!</v>
      </c>
      <c r="K18" s="268" t="e">
        <f>'%QQSea Adjust'!J13</f>
        <v>#REF!</v>
      </c>
      <c r="L18" s="268" t="e">
        <f>'%QQSea Adjust'!K13</f>
        <v>#REF!</v>
      </c>
      <c r="M18" s="278" t="e">
        <f>'%QQSea Adjust'!L13</f>
        <v>#REF!</v>
      </c>
      <c r="N18" s="278" t="e">
        <f>'%QQSea Adjust'!M13</f>
        <v>#REF!</v>
      </c>
      <c r="O18" s="278" t="e">
        <f>'%QQSea Adjust'!N13</f>
        <v>#REF!</v>
      </c>
      <c r="P18" s="278" t="e">
        <f>'%QQSea Adjust'!O13</f>
        <v>#REF!</v>
      </c>
      <c r="Q18" s="278" t="e">
        <f>'%QQSea Adjust'!P13</f>
        <v>#REF!</v>
      </c>
      <c r="R18" s="278" t="e">
        <f>'%QQSea Adjust'!Q13</f>
        <v>#REF!</v>
      </c>
      <c r="S18" s="278" t="e">
        <f>'%QQSea Adjust'!R13</f>
        <v>#REF!</v>
      </c>
      <c r="T18" s="278" t="e">
        <f>'%QQSea Adjust'!S13</f>
        <v>#REF!</v>
      </c>
      <c r="U18" s="278" t="e">
        <f>'%QQSea Adjust'!T13</f>
        <v>#REF!</v>
      </c>
      <c r="V18" s="278" t="e">
        <f>'%QQSea Adjust'!U13</f>
        <v>#REF!</v>
      </c>
      <c r="W18" s="278" t="e">
        <f>'%QQSea Adjust'!V13</f>
        <v>#REF!</v>
      </c>
      <c r="X18" s="300" t="e">
        <f>'%QQSea Adjust'!W13</f>
        <v>#REF!</v>
      </c>
      <c r="Y18" s="293" t="e">
        <f>'%QQSea Adjust'!X13</f>
        <v>#REF!</v>
      </c>
      <c r="Z18" s="50" t="e">
        <f>'%QQSea Adjust'!Y13</f>
        <v>#REF!</v>
      </c>
      <c r="AC18" s="58" t="e">
        <f>'T4'!AC18/'T4'!AC17*100-100</f>
        <v>#REF!</v>
      </c>
      <c r="AD18" s="58" t="e">
        <f>'T4'!AD18/'T4'!AD17*100-100</f>
        <v>#REF!</v>
      </c>
      <c r="AE18" s="58" t="e">
        <f>'T4'!AE18/'T4'!AE17*100-100</f>
        <v>#REF!</v>
      </c>
    </row>
    <row r="19" spans="2:31" ht="18.75" customHeight="1">
      <c r="B19" s="1"/>
      <c r="C19" s="271">
        <v>2</v>
      </c>
      <c r="D19" s="266" t="e">
        <f>'%QQSea Adjust'!C14</f>
        <v>#REF!</v>
      </c>
      <c r="E19" s="267" t="e">
        <f>'%QQSea Adjust'!D14</f>
        <v>#REF!</v>
      </c>
      <c r="F19" s="266" t="e">
        <f>'%QQSea Adjust'!E14</f>
        <v>#REF!</v>
      </c>
      <c r="G19" s="267" t="e">
        <f>'%QQSea Adjust'!F14</f>
        <v>#REF!</v>
      </c>
      <c r="H19" s="268" t="e">
        <f>'%QQSea Adjust'!G14</f>
        <v>#REF!</v>
      </c>
      <c r="I19" s="268" t="e">
        <f>'%QQSea Adjust'!H14</f>
        <v>#REF!</v>
      </c>
      <c r="J19" s="268" t="e">
        <f>'%QQSea Adjust'!I14</f>
        <v>#REF!</v>
      </c>
      <c r="K19" s="268" t="e">
        <f>'%QQSea Adjust'!J14</f>
        <v>#REF!</v>
      </c>
      <c r="L19" s="268" t="e">
        <f>'%QQSea Adjust'!K14</f>
        <v>#REF!</v>
      </c>
      <c r="M19" s="278" t="e">
        <f>'%QQSea Adjust'!L14</f>
        <v>#REF!</v>
      </c>
      <c r="N19" s="278" t="e">
        <f>'%QQSea Adjust'!M14</f>
        <v>#REF!</v>
      </c>
      <c r="O19" s="278" t="e">
        <f>'%QQSea Adjust'!N14</f>
        <v>#REF!</v>
      </c>
      <c r="P19" s="278" t="e">
        <f>'%QQSea Adjust'!O14</f>
        <v>#REF!</v>
      </c>
      <c r="Q19" s="278" t="e">
        <f>'%QQSea Adjust'!P14</f>
        <v>#REF!</v>
      </c>
      <c r="R19" s="278" t="e">
        <f>'%QQSea Adjust'!Q14</f>
        <v>#REF!</v>
      </c>
      <c r="S19" s="278" t="e">
        <f>'%QQSea Adjust'!R14</f>
        <v>#REF!</v>
      </c>
      <c r="T19" s="278" t="e">
        <f>'%QQSea Adjust'!S14</f>
        <v>#REF!</v>
      </c>
      <c r="U19" s="278" t="e">
        <f>'%QQSea Adjust'!T14</f>
        <v>#REF!</v>
      </c>
      <c r="V19" s="278" t="e">
        <f>'%QQSea Adjust'!U14</f>
        <v>#REF!</v>
      </c>
      <c r="W19" s="278" t="e">
        <f>'%QQSea Adjust'!V14</f>
        <v>#REF!</v>
      </c>
      <c r="X19" s="300" t="e">
        <f>'%QQSea Adjust'!W14</f>
        <v>#REF!</v>
      </c>
      <c r="Y19" s="293" t="e">
        <f>'%QQSea Adjust'!X14</f>
        <v>#REF!</v>
      </c>
      <c r="Z19" s="50" t="e">
        <f>'%QQSea Adjust'!Y14</f>
        <v>#REF!</v>
      </c>
      <c r="AC19" s="58" t="e">
        <f>'T4'!AC19/'T4'!AC18*100-100</f>
        <v>#REF!</v>
      </c>
      <c r="AD19" s="58" t="e">
        <f>'T4'!AD19/'T4'!AD18*100-100</f>
        <v>#REF!</v>
      </c>
      <c r="AE19" s="58" t="e">
        <f>'T4'!AE19/'T4'!AE18*100-100</f>
        <v>#REF!</v>
      </c>
    </row>
    <row r="20" spans="2:31" ht="18.75" customHeight="1">
      <c r="B20" s="1"/>
      <c r="C20" s="271">
        <v>3</v>
      </c>
      <c r="D20" s="266" t="e">
        <f>'%QQSea Adjust'!C15</f>
        <v>#REF!</v>
      </c>
      <c r="E20" s="267" t="e">
        <f>'%QQSea Adjust'!D15</f>
        <v>#REF!</v>
      </c>
      <c r="F20" s="266" t="e">
        <f>'%QQSea Adjust'!E15</f>
        <v>#REF!</v>
      </c>
      <c r="G20" s="267" t="e">
        <f>'%QQSea Adjust'!F15</f>
        <v>#REF!</v>
      </c>
      <c r="H20" s="268" t="e">
        <f>'%QQSea Adjust'!G15</f>
        <v>#REF!</v>
      </c>
      <c r="I20" s="268" t="e">
        <f>'%QQSea Adjust'!H15</f>
        <v>#REF!</v>
      </c>
      <c r="J20" s="268" t="e">
        <f>'%QQSea Adjust'!I15</f>
        <v>#REF!</v>
      </c>
      <c r="K20" s="268" t="e">
        <f>'%QQSea Adjust'!J15</f>
        <v>#REF!</v>
      </c>
      <c r="L20" s="268" t="e">
        <f>'%QQSea Adjust'!K15</f>
        <v>#REF!</v>
      </c>
      <c r="M20" s="278" t="e">
        <f>'%QQSea Adjust'!L15</f>
        <v>#REF!</v>
      </c>
      <c r="N20" s="278" t="e">
        <f>'%QQSea Adjust'!M15</f>
        <v>#REF!</v>
      </c>
      <c r="O20" s="278" t="e">
        <f>'%QQSea Adjust'!N15</f>
        <v>#REF!</v>
      </c>
      <c r="P20" s="278" t="e">
        <f>'%QQSea Adjust'!O15</f>
        <v>#REF!</v>
      </c>
      <c r="Q20" s="278" t="e">
        <f>'%QQSea Adjust'!P15</f>
        <v>#REF!</v>
      </c>
      <c r="R20" s="278" t="e">
        <f>'%QQSea Adjust'!Q15</f>
        <v>#REF!</v>
      </c>
      <c r="S20" s="278" t="e">
        <f>'%QQSea Adjust'!R15</f>
        <v>#REF!</v>
      </c>
      <c r="T20" s="278" t="e">
        <f>'%QQSea Adjust'!S15</f>
        <v>#REF!</v>
      </c>
      <c r="U20" s="278" t="e">
        <f>'%QQSea Adjust'!T15</f>
        <v>#REF!</v>
      </c>
      <c r="V20" s="278" t="e">
        <f>'%QQSea Adjust'!U15</f>
        <v>#REF!</v>
      </c>
      <c r="W20" s="278" t="e">
        <f>'%QQSea Adjust'!V15</f>
        <v>#REF!</v>
      </c>
      <c r="X20" s="300" t="e">
        <f>'%QQSea Adjust'!W15</f>
        <v>#REF!</v>
      </c>
      <c r="Y20" s="293" t="e">
        <f>'%QQSea Adjust'!X15</f>
        <v>#REF!</v>
      </c>
      <c r="Z20" s="50" t="e">
        <f>'%QQSea Adjust'!Y15</f>
        <v>#REF!</v>
      </c>
      <c r="AC20" s="58" t="e">
        <f>'T4'!AC20/'T4'!AC19*100-100</f>
        <v>#REF!</v>
      </c>
      <c r="AD20" s="58" t="e">
        <f>'T4'!AD20/'T4'!AD19*100-100</f>
        <v>#REF!</v>
      </c>
      <c r="AE20" s="58" t="e">
        <f>'T4'!AE20/'T4'!AE19*100-100</f>
        <v>#REF!</v>
      </c>
    </row>
    <row r="21" spans="2:31" ht="18.75" customHeight="1">
      <c r="B21" s="1"/>
      <c r="C21" s="271">
        <v>4</v>
      </c>
      <c r="D21" s="266" t="e">
        <f>'%QQSea Adjust'!C16</f>
        <v>#REF!</v>
      </c>
      <c r="E21" s="267" t="e">
        <f>'%QQSea Adjust'!D16</f>
        <v>#REF!</v>
      </c>
      <c r="F21" s="266" t="e">
        <f>'%QQSea Adjust'!E16</f>
        <v>#REF!</v>
      </c>
      <c r="G21" s="267" t="e">
        <f>'%QQSea Adjust'!F16</f>
        <v>#REF!</v>
      </c>
      <c r="H21" s="268" t="e">
        <f>'%QQSea Adjust'!G16</f>
        <v>#REF!</v>
      </c>
      <c r="I21" s="268" t="e">
        <f>'%QQSea Adjust'!H16</f>
        <v>#REF!</v>
      </c>
      <c r="J21" s="268" t="e">
        <f>'%QQSea Adjust'!I16</f>
        <v>#REF!</v>
      </c>
      <c r="K21" s="268" t="e">
        <f>'%QQSea Adjust'!J16</f>
        <v>#REF!</v>
      </c>
      <c r="L21" s="268" t="e">
        <f>'%QQSea Adjust'!K16</f>
        <v>#REF!</v>
      </c>
      <c r="M21" s="278" t="e">
        <f>'%QQSea Adjust'!L16</f>
        <v>#REF!</v>
      </c>
      <c r="N21" s="278" t="e">
        <f>'%QQSea Adjust'!M16</f>
        <v>#REF!</v>
      </c>
      <c r="O21" s="278" t="e">
        <f>'%QQSea Adjust'!N16</f>
        <v>#REF!</v>
      </c>
      <c r="P21" s="278" t="e">
        <f>'%QQSea Adjust'!O16</f>
        <v>#REF!</v>
      </c>
      <c r="Q21" s="278" t="e">
        <f>'%QQSea Adjust'!P16</f>
        <v>#REF!</v>
      </c>
      <c r="R21" s="278" t="e">
        <f>'%QQSea Adjust'!Q16</f>
        <v>#REF!</v>
      </c>
      <c r="S21" s="278" t="e">
        <f>'%QQSea Adjust'!R16</f>
        <v>#REF!</v>
      </c>
      <c r="T21" s="278" t="e">
        <f>'%QQSea Adjust'!S16</f>
        <v>#REF!</v>
      </c>
      <c r="U21" s="278" t="e">
        <f>'%QQSea Adjust'!T16</f>
        <v>#REF!</v>
      </c>
      <c r="V21" s="278" t="e">
        <f>'%QQSea Adjust'!U16</f>
        <v>#REF!</v>
      </c>
      <c r="W21" s="278" t="e">
        <f>'%QQSea Adjust'!V16</f>
        <v>#REF!</v>
      </c>
      <c r="X21" s="300" t="e">
        <f>'%QQSea Adjust'!W16</f>
        <v>#REF!</v>
      </c>
      <c r="Y21" s="293" t="e">
        <f>'%QQSea Adjust'!X16</f>
        <v>#REF!</v>
      </c>
      <c r="Z21" s="50" t="e">
        <f>'%QQSea Adjust'!Y16</f>
        <v>#REF!</v>
      </c>
      <c r="AC21" s="58" t="e">
        <f>'T4'!AC21/'T4'!AC20*100-100</f>
        <v>#REF!</v>
      </c>
      <c r="AD21" s="58" t="e">
        <f>'T4'!AD21/'T4'!AD20*100-100</f>
        <v>#REF!</v>
      </c>
      <c r="AE21" s="58" t="e">
        <f>'T4'!AE21/'T4'!AE20*100-100</f>
        <v>#REF!</v>
      </c>
    </row>
    <row r="22" spans="2:31" ht="30" customHeight="1">
      <c r="B22" s="1">
        <v>2009</v>
      </c>
      <c r="C22" s="271">
        <v>1</v>
      </c>
      <c r="D22" s="266" t="e">
        <f>'%QQSea Adjust'!C17</f>
        <v>#REF!</v>
      </c>
      <c r="E22" s="267" t="e">
        <f>'%QQSea Adjust'!D17</f>
        <v>#REF!</v>
      </c>
      <c r="F22" s="266" t="e">
        <f>'%QQSea Adjust'!E17</f>
        <v>#REF!</v>
      </c>
      <c r="G22" s="267" t="e">
        <f>'%QQSea Adjust'!F17</f>
        <v>#REF!</v>
      </c>
      <c r="H22" s="268" t="e">
        <f>'%QQSea Adjust'!G17</f>
        <v>#REF!</v>
      </c>
      <c r="I22" s="268" t="e">
        <f>'%QQSea Adjust'!H17</f>
        <v>#REF!</v>
      </c>
      <c r="J22" s="268" t="e">
        <f>'%QQSea Adjust'!I17</f>
        <v>#REF!</v>
      </c>
      <c r="K22" s="268" t="e">
        <f>'%QQSea Adjust'!J17</f>
        <v>#REF!</v>
      </c>
      <c r="L22" s="268" t="e">
        <f>'%QQSea Adjust'!K17</f>
        <v>#REF!</v>
      </c>
      <c r="M22" s="278" t="e">
        <f>'%QQSea Adjust'!L17</f>
        <v>#REF!</v>
      </c>
      <c r="N22" s="278" t="e">
        <f>'%QQSea Adjust'!M17</f>
        <v>#REF!</v>
      </c>
      <c r="O22" s="278" t="e">
        <f>'%QQSea Adjust'!N17</f>
        <v>#REF!</v>
      </c>
      <c r="P22" s="278" t="e">
        <f>'%QQSea Adjust'!O17</f>
        <v>#REF!</v>
      </c>
      <c r="Q22" s="278" t="e">
        <f>'%QQSea Adjust'!P17</f>
        <v>#REF!</v>
      </c>
      <c r="R22" s="278" t="e">
        <f>'%QQSea Adjust'!Q17</f>
        <v>#REF!</v>
      </c>
      <c r="S22" s="278" t="e">
        <f>'%QQSea Adjust'!R17</f>
        <v>#REF!</v>
      </c>
      <c r="T22" s="278" t="e">
        <f>'%QQSea Adjust'!S17</f>
        <v>#REF!</v>
      </c>
      <c r="U22" s="278" t="e">
        <f>'%QQSea Adjust'!T17</f>
        <v>#REF!</v>
      </c>
      <c r="V22" s="278" t="e">
        <f>'%QQSea Adjust'!U17</f>
        <v>#REF!</v>
      </c>
      <c r="W22" s="278" t="e">
        <f>'%QQSea Adjust'!V17</f>
        <v>#REF!</v>
      </c>
      <c r="X22" s="300" t="e">
        <f>'%QQSea Adjust'!W17</f>
        <v>#REF!</v>
      </c>
      <c r="Y22" s="293" t="e">
        <f>'%QQSea Adjust'!X17</f>
        <v>#REF!</v>
      </c>
      <c r="Z22" s="50" t="e">
        <f>'%QQSea Adjust'!Y17</f>
        <v>#REF!</v>
      </c>
      <c r="AC22" s="58" t="e">
        <f>'T4'!AC22/'T4'!AC21*100-100</f>
        <v>#REF!</v>
      </c>
      <c r="AD22" s="58" t="e">
        <f>'T4'!AD22/'T4'!AD21*100-100</f>
        <v>#REF!</v>
      </c>
      <c r="AE22" s="58" t="e">
        <f>'T4'!AE22/'T4'!AE21*100-100</f>
        <v>#REF!</v>
      </c>
    </row>
    <row r="23" spans="2:31" ht="18.75" customHeight="1">
      <c r="B23" s="1"/>
      <c r="C23" s="271">
        <v>2</v>
      </c>
      <c r="D23" s="266" t="e">
        <f>'%QQSea Adjust'!C18</f>
        <v>#REF!</v>
      </c>
      <c r="E23" s="267" t="e">
        <f>'%QQSea Adjust'!D18</f>
        <v>#REF!</v>
      </c>
      <c r="F23" s="266" t="e">
        <f>'%QQSea Adjust'!E18</f>
        <v>#REF!</v>
      </c>
      <c r="G23" s="267" t="e">
        <f>'%QQSea Adjust'!F18</f>
        <v>#REF!</v>
      </c>
      <c r="H23" s="268" t="e">
        <f>'%QQSea Adjust'!G18</f>
        <v>#REF!</v>
      </c>
      <c r="I23" s="268" t="e">
        <f>'%QQSea Adjust'!H18</f>
        <v>#REF!</v>
      </c>
      <c r="J23" s="268" t="e">
        <f>'%QQSea Adjust'!I18</f>
        <v>#REF!</v>
      </c>
      <c r="K23" s="268" t="e">
        <f>'%QQSea Adjust'!J18</f>
        <v>#REF!</v>
      </c>
      <c r="L23" s="268" t="e">
        <f>'%QQSea Adjust'!K18</f>
        <v>#REF!</v>
      </c>
      <c r="M23" s="278" t="e">
        <f>'%QQSea Adjust'!L18</f>
        <v>#REF!</v>
      </c>
      <c r="N23" s="278" t="e">
        <f>'%QQSea Adjust'!M18</f>
        <v>#REF!</v>
      </c>
      <c r="O23" s="278" t="e">
        <f>'%QQSea Adjust'!N18</f>
        <v>#REF!</v>
      </c>
      <c r="P23" s="278" t="e">
        <f>'%QQSea Adjust'!O18</f>
        <v>#REF!</v>
      </c>
      <c r="Q23" s="278" t="e">
        <f>'%QQSea Adjust'!P18</f>
        <v>#REF!</v>
      </c>
      <c r="R23" s="278" t="e">
        <f>'%QQSea Adjust'!Q18</f>
        <v>#REF!</v>
      </c>
      <c r="S23" s="278" t="e">
        <f>'%QQSea Adjust'!R18</f>
        <v>#REF!</v>
      </c>
      <c r="T23" s="278" t="e">
        <f>'%QQSea Adjust'!S18</f>
        <v>#REF!</v>
      </c>
      <c r="U23" s="278" t="e">
        <f>'%QQSea Adjust'!T18</f>
        <v>#REF!</v>
      </c>
      <c r="V23" s="278" t="e">
        <f>'%QQSea Adjust'!U18</f>
        <v>#REF!</v>
      </c>
      <c r="W23" s="278" t="e">
        <f>'%QQSea Adjust'!V18</f>
        <v>#REF!</v>
      </c>
      <c r="X23" s="300" t="e">
        <f>'%QQSea Adjust'!W18</f>
        <v>#REF!</v>
      </c>
      <c r="Y23" s="293" t="e">
        <f>'%QQSea Adjust'!X18</f>
        <v>#REF!</v>
      </c>
      <c r="Z23" s="50" t="e">
        <f>'%QQSea Adjust'!Y18</f>
        <v>#REF!</v>
      </c>
      <c r="AC23" s="58" t="e">
        <f>'T4'!AC23/'T4'!AC22*100-100</f>
        <v>#REF!</v>
      </c>
      <c r="AD23" s="58" t="e">
        <f>'T4'!AD23/'T4'!AD22*100-100</f>
        <v>#REF!</v>
      </c>
      <c r="AE23" s="58" t="e">
        <f>'T4'!AE23/'T4'!AE22*100-100</f>
        <v>#REF!</v>
      </c>
    </row>
    <row r="24" spans="2:31" ht="18.75" customHeight="1">
      <c r="B24" s="1"/>
      <c r="C24" s="271">
        <v>3</v>
      </c>
      <c r="D24" s="266" t="e">
        <f>'%QQSea Adjust'!C19</f>
        <v>#REF!</v>
      </c>
      <c r="E24" s="267" t="e">
        <f>'%QQSea Adjust'!D19</f>
        <v>#REF!</v>
      </c>
      <c r="F24" s="266" t="e">
        <f>'%QQSea Adjust'!E19</f>
        <v>#REF!</v>
      </c>
      <c r="G24" s="267" t="e">
        <f>'%QQSea Adjust'!F19</f>
        <v>#REF!</v>
      </c>
      <c r="H24" s="268" t="e">
        <f>'%QQSea Adjust'!G19</f>
        <v>#REF!</v>
      </c>
      <c r="I24" s="268" t="e">
        <f>'%QQSea Adjust'!H19</f>
        <v>#REF!</v>
      </c>
      <c r="J24" s="268" t="e">
        <f>'%QQSea Adjust'!I19</f>
        <v>#REF!</v>
      </c>
      <c r="K24" s="268" t="e">
        <f>'%QQSea Adjust'!J19</f>
        <v>#REF!</v>
      </c>
      <c r="L24" s="268" t="e">
        <f>'%QQSea Adjust'!K19</f>
        <v>#REF!</v>
      </c>
      <c r="M24" s="278" t="e">
        <f>'%QQSea Adjust'!L19</f>
        <v>#REF!</v>
      </c>
      <c r="N24" s="278" t="e">
        <f>'%QQSea Adjust'!M19</f>
        <v>#REF!</v>
      </c>
      <c r="O24" s="278" t="e">
        <f>'%QQSea Adjust'!N19</f>
        <v>#REF!</v>
      </c>
      <c r="P24" s="278" t="e">
        <f>'%QQSea Adjust'!O19</f>
        <v>#REF!</v>
      </c>
      <c r="Q24" s="278" t="e">
        <f>'%QQSea Adjust'!P19</f>
        <v>#REF!</v>
      </c>
      <c r="R24" s="278" t="e">
        <f>'%QQSea Adjust'!Q19</f>
        <v>#REF!</v>
      </c>
      <c r="S24" s="278" t="e">
        <f>'%QQSea Adjust'!R19</f>
        <v>#REF!</v>
      </c>
      <c r="T24" s="278" t="e">
        <f>'%QQSea Adjust'!S19</f>
        <v>#REF!</v>
      </c>
      <c r="U24" s="278" t="e">
        <f>'%QQSea Adjust'!T19</f>
        <v>#REF!</v>
      </c>
      <c r="V24" s="278" t="e">
        <f>'%QQSea Adjust'!U19</f>
        <v>#REF!</v>
      </c>
      <c r="W24" s="278" t="e">
        <f>'%QQSea Adjust'!V19</f>
        <v>#REF!</v>
      </c>
      <c r="X24" s="300" t="e">
        <f>'%QQSea Adjust'!W19</f>
        <v>#REF!</v>
      </c>
      <c r="Y24" s="293" t="e">
        <f>'%QQSea Adjust'!X19</f>
        <v>#REF!</v>
      </c>
      <c r="Z24" s="50" t="e">
        <f>'%QQSea Adjust'!Y19</f>
        <v>#REF!</v>
      </c>
      <c r="AC24" s="58" t="e">
        <f>'T4'!AC24/'T4'!AC23*100-100</f>
        <v>#REF!</v>
      </c>
      <c r="AD24" s="58" t="e">
        <f>'T4'!AD24/'T4'!AD23*100-100</f>
        <v>#REF!</v>
      </c>
      <c r="AE24" s="58" t="e">
        <f>'T4'!AE24/'T4'!AE23*100-100</f>
        <v>#REF!</v>
      </c>
    </row>
    <row r="25" spans="2:31" ht="18.75" customHeight="1">
      <c r="B25" s="1"/>
      <c r="C25" s="271">
        <v>4</v>
      </c>
      <c r="D25" s="266" t="e">
        <f>'%QQSea Adjust'!C20</f>
        <v>#REF!</v>
      </c>
      <c r="E25" s="267" t="e">
        <f>'%QQSea Adjust'!D20</f>
        <v>#REF!</v>
      </c>
      <c r="F25" s="266" t="e">
        <f>'%QQSea Adjust'!E20</f>
        <v>#REF!</v>
      </c>
      <c r="G25" s="267" t="e">
        <f>'%QQSea Adjust'!F20</f>
        <v>#REF!</v>
      </c>
      <c r="H25" s="268" t="e">
        <f>'%QQSea Adjust'!G20</f>
        <v>#REF!</v>
      </c>
      <c r="I25" s="268" t="e">
        <f>'%QQSea Adjust'!H20</f>
        <v>#REF!</v>
      </c>
      <c r="J25" s="268" t="e">
        <f>'%QQSea Adjust'!I20</f>
        <v>#REF!</v>
      </c>
      <c r="K25" s="268" t="e">
        <f>'%QQSea Adjust'!J20</f>
        <v>#REF!</v>
      </c>
      <c r="L25" s="268" t="e">
        <f>'%QQSea Adjust'!K20</f>
        <v>#REF!</v>
      </c>
      <c r="M25" s="278" t="e">
        <f>'%QQSea Adjust'!L20</f>
        <v>#REF!</v>
      </c>
      <c r="N25" s="278" t="e">
        <f>'%QQSea Adjust'!M20</f>
        <v>#REF!</v>
      </c>
      <c r="O25" s="278" t="e">
        <f>'%QQSea Adjust'!N20</f>
        <v>#REF!</v>
      </c>
      <c r="P25" s="278" t="e">
        <f>'%QQSea Adjust'!O20</f>
        <v>#REF!</v>
      </c>
      <c r="Q25" s="278" t="e">
        <f>'%QQSea Adjust'!P20</f>
        <v>#REF!</v>
      </c>
      <c r="R25" s="278" t="e">
        <f>'%QQSea Adjust'!Q20</f>
        <v>#REF!</v>
      </c>
      <c r="S25" s="278" t="e">
        <f>'%QQSea Adjust'!R20</f>
        <v>#REF!</v>
      </c>
      <c r="T25" s="278" t="e">
        <f>'%QQSea Adjust'!S20</f>
        <v>#REF!</v>
      </c>
      <c r="U25" s="278" t="e">
        <f>'%QQSea Adjust'!T20</f>
        <v>#REF!</v>
      </c>
      <c r="V25" s="278" t="e">
        <f>'%QQSea Adjust'!U20</f>
        <v>#REF!</v>
      </c>
      <c r="W25" s="278" t="e">
        <f>'%QQSea Adjust'!V20</f>
        <v>#REF!</v>
      </c>
      <c r="X25" s="300" t="e">
        <f>'%QQSea Adjust'!W20</f>
        <v>#REF!</v>
      </c>
      <c r="Y25" s="293" t="e">
        <f>'%QQSea Adjust'!X20</f>
        <v>#REF!</v>
      </c>
      <c r="Z25" s="50" t="e">
        <f>'%QQSea Adjust'!Y20</f>
        <v>#REF!</v>
      </c>
      <c r="AC25" s="58" t="e">
        <f>'T4'!AC25/'T4'!AC24*100-100</f>
        <v>#REF!</v>
      </c>
      <c r="AD25" s="58" t="e">
        <f>'T4'!AD25/'T4'!AD24*100-100</f>
        <v>#REF!</v>
      </c>
      <c r="AE25" s="58" t="e">
        <f>'T4'!AE25/'T4'!AE24*100-100</f>
        <v>#REF!</v>
      </c>
    </row>
    <row r="26" spans="2:31" ht="30" customHeight="1">
      <c r="B26" s="1">
        <v>2010</v>
      </c>
      <c r="C26" s="271">
        <v>1</v>
      </c>
      <c r="D26" s="266" t="e">
        <f>'%QQSea Adjust'!C21</f>
        <v>#REF!</v>
      </c>
      <c r="E26" s="267" t="e">
        <f>'%QQSea Adjust'!D21</f>
        <v>#REF!</v>
      </c>
      <c r="F26" s="266" t="e">
        <f>'%QQSea Adjust'!E21</f>
        <v>#REF!</v>
      </c>
      <c r="G26" s="267" t="e">
        <f>'%QQSea Adjust'!F21</f>
        <v>#REF!</v>
      </c>
      <c r="H26" s="268" t="e">
        <f>'%QQSea Adjust'!G21</f>
        <v>#REF!</v>
      </c>
      <c r="I26" s="268" t="e">
        <f>'%QQSea Adjust'!H21</f>
        <v>#REF!</v>
      </c>
      <c r="J26" s="268" t="e">
        <f>'%QQSea Adjust'!I21</f>
        <v>#REF!</v>
      </c>
      <c r="K26" s="268" t="e">
        <f>'%QQSea Adjust'!J21</f>
        <v>#REF!</v>
      </c>
      <c r="L26" s="268" t="e">
        <f>'%QQSea Adjust'!K21</f>
        <v>#REF!</v>
      </c>
      <c r="M26" s="278" t="e">
        <f>'%QQSea Adjust'!L21</f>
        <v>#REF!</v>
      </c>
      <c r="N26" s="278" t="e">
        <f>'%QQSea Adjust'!M21</f>
        <v>#REF!</v>
      </c>
      <c r="O26" s="278" t="e">
        <f>'%QQSea Adjust'!N21</f>
        <v>#REF!</v>
      </c>
      <c r="P26" s="278" t="e">
        <f>'%QQSea Adjust'!O21</f>
        <v>#REF!</v>
      </c>
      <c r="Q26" s="278" t="e">
        <f>'%QQSea Adjust'!P21</f>
        <v>#REF!</v>
      </c>
      <c r="R26" s="278" t="e">
        <f>'%QQSea Adjust'!Q21</f>
        <v>#REF!</v>
      </c>
      <c r="S26" s="278" t="e">
        <f>'%QQSea Adjust'!R21</f>
        <v>#REF!</v>
      </c>
      <c r="T26" s="278" t="e">
        <f>'%QQSea Adjust'!S21</f>
        <v>#REF!</v>
      </c>
      <c r="U26" s="278" t="e">
        <f>'%QQSea Adjust'!T21</f>
        <v>#REF!</v>
      </c>
      <c r="V26" s="278" t="e">
        <f>'%QQSea Adjust'!U21</f>
        <v>#REF!</v>
      </c>
      <c r="W26" s="278" t="e">
        <f>'%QQSea Adjust'!V21</f>
        <v>#REF!</v>
      </c>
      <c r="X26" s="300" t="e">
        <f>'%QQSea Adjust'!W21</f>
        <v>#REF!</v>
      </c>
      <c r="Y26" s="293" t="e">
        <f>'%QQSea Adjust'!X21</f>
        <v>#REF!</v>
      </c>
      <c r="Z26" s="50" t="e">
        <f>'%QQSea Adjust'!Y21</f>
        <v>#REF!</v>
      </c>
      <c r="AC26" s="58" t="e">
        <f>'T4'!AC26/'T4'!AC25*100-100</f>
        <v>#REF!</v>
      </c>
      <c r="AD26" s="58" t="e">
        <f>'T4'!AD26/'T4'!AD25*100-100</f>
        <v>#REF!</v>
      </c>
      <c r="AE26" s="58" t="e">
        <f>'T4'!AE26/'T4'!AE25*100-100</f>
        <v>#REF!</v>
      </c>
    </row>
    <row r="27" spans="2:31" ht="18.75" customHeight="1">
      <c r="B27" s="1"/>
      <c r="C27" s="271">
        <v>2</v>
      </c>
      <c r="D27" s="266" t="e">
        <f>'%QQSea Adjust'!C22</f>
        <v>#REF!</v>
      </c>
      <c r="E27" s="267" t="e">
        <f>'%QQSea Adjust'!D22</f>
        <v>#REF!</v>
      </c>
      <c r="F27" s="266" t="e">
        <f>'%QQSea Adjust'!E22</f>
        <v>#REF!</v>
      </c>
      <c r="G27" s="267" t="e">
        <f>'%QQSea Adjust'!F22</f>
        <v>#REF!</v>
      </c>
      <c r="H27" s="268" t="e">
        <f>'%QQSea Adjust'!G22</f>
        <v>#REF!</v>
      </c>
      <c r="I27" s="268" t="e">
        <f>'%QQSea Adjust'!H22</f>
        <v>#REF!</v>
      </c>
      <c r="J27" s="268" t="e">
        <f>'%QQSea Adjust'!I22</f>
        <v>#REF!</v>
      </c>
      <c r="K27" s="268" t="e">
        <f>'%QQSea Adjust'!J22</f>
        <v>#REF!</v>
      </c>
      <c r="L27" s="268" t="e">
        <f>'%QQSea Adjust'!K22</f>
        <v>#REF!</v>
      </c>
      <c r="M27" s="278" t="e">
        <f>'%QQSea Adjust'!L22</f>
        <v>#REF!</v>
      </c>
      <c r="N27" s="278" t="e">
        <f>'%QQSea Adjust'!M22</f>
        <v>#REF!</v>
      </c>
      <c r="O27" s="278" t="e">
        <f>'%QQSea Adjust'!N22</f>
        <v>#REF!</v>
      </c>
      <c r="P27" s="278" t="e">
        <f>'%QQSea Adjust'!O22</f>
        <v>#REF!</v>
      </c>
      <c r="Q27" s="278" t="e">
        <f>'%QQSea Adjust'!P22</f>
        <v>#REF!</v>
      </c>
      <c r="R27" s="278" t="e">
        <f>'%QQSea Adjust'!Q22</f>
        <v>#REF!</v>
      </c>
      <c r="S27" s="278" t="e">
        <f>'%QQSea Adjust'!R22</f>
        <v>#REF!</v>
      </c>
      <c r="T27" s="278" t="e">
        <f>'%QQSea Adjust'!S22</f>
        <v>#REF!</v>
      </c>
      <c r="U27" s="278" t="e">
        <f>'%QQSea Adjust'!T22</f>
        <v>#REF!</v>
      </c>
      <c r="V27" s="278" t="e">
        <f>'%QQSea Adjust'!U22</f>
        <v>#REF!</v>
      </c>
      <c r="W27" s="278" t="e">
        <f>'%QQSea Adjust'!V22</f>
        <v>#REF!</v>
      </c>
      <c r="X27" s="300" t="e">
        <f>'%QQSea Adjust'!W22</f>
        <v>#REF!</v>
      </c>
      <c r="Y27" s="293" t="e">
        <f>'%QQSea Adjust'!X22</f>
        <v>#REF!</v>
      </c>
      <c r="Z27" s="50" t="e">
        <f>'%QQSea Adjust'!Y22</f>
        <v>#REF!</v>
      </c>
      <c r="AC27" s="58" t="e">
        <f>'T4'!AC27/'T4'!AC26*100-100</f>
        <v>#REF!</v>
      </c>
      <c r="AD27" s="58" t="e">
        <f>'T4'!AD27/'T4'!AD26*100-100</f>
        <v>#REF!</v>
      </c>
      <c r="AE27" s="58" t="e">
        <f>'T4'!AE27/'T4'!AE26*100-100</f>
        <v>#REF!</v>
      </c>
    </row>
    <row r="28" spans="2:31" ht="18.75" customHeight="1">
      <c r="B28" s="1"/>
      <c r="C28" s="271">
        <v>3</v>
      </c>
      <c r="D28" s="266" t="e">
        <f>'%QQSea Adjust'!C23</f>
        <v>#REF!</v>
      </c>
      <c r="E28" s="267" t="e">
        <f>'%QQSea Adjust'!D23</f>
        <v>#REF!</v>
      </c>
      <c r="F28" s="266" t="e">
        <f>'%QQSea Adjust'!E23</f>
        <v>#REF!</v>
      </c>
      <c r="G28" s="267" t="e">
        <f>'%QQSea Adjust'!F23</f>
        <v>#REF!</v>
      </c>
      <c r="H28" s="268" t="e">
        <f>'%QQSea Adjust'!G23</f>
        <v>#REF!</v>
      </c>
      <c r="I28" s="268" t="e">
        <f>'%QQSea Adjust'!H23</f>
        <v>#REF!</v>
      </c>
      <c r="J28" s="268" t="e">
        <f>'%QQSea Adjust'!I23</f>
        <v>#REF!</v>
      </c>
      <c r="K28" s="268" t="e">
        <f>'%QQSea Adjust'!J23</f>
        <v>#REF!</v>
      </c>
      <c r="L28" s="268" t="e">
        <f>'%QQSea Adjust'!K23</f>
        <v>#REF!</v>
      </c>
      <c r="M28" s="278" t="e">
        <f>'%QQSea Adjust'!L23</f>
        <v>#REF!</v>
      </c>
      <c r="N28" s="278" t="e">
        <f>'%QQSea Adjust'!M23</f>
        <v>#REF!</v>
      </c>
      <c r="O28" s="278" t="e">
        <f>'%QQSea Adjust'!N23</f>
        <v>#REF!</v>
      </c>
      <c r="P28" s="278" t="e">
        <f>'%QQSea Adjust'!O23</f>
        <v>#REF!</v>
      </c>
      <c r="Q28" s="278" t="e">
        <f>'%QQSea Adjust'!P23</f>
        <v>#REF!</v>
      </c>
      <c r="R28" s="278" t="e">
        <f>'%QQSea Adjust'!Q23</f>
        <v>#REF!</v>
      </c>
      <c r="S28" s="278" t="e">
        <f>'%QQSea Adjust'!R23</f>
        <v>#REF!</v>
      </c>
      <c r="T28" s="278" t="e">
        <f>'%QQSea Adjust'!S23</f>
        <v>#REF!</v>
      </c>
      <c r="U28" s="278" t="e">
        <f>'%QQSea Adjust'!T23</f>
        <v>#REF!</v>
      </c>
      <c r="V28" s="278" t="e">
        <f>'%QQSea Adjust'!U23</f>
        <v>#REF!</v>
      </c>
      <c r="W28" s="278" t="e">
        <f>'%QQSea Adjust'!V23</f>
        <v>#REF!</v>
      </c>
      <c r="X28" s="300" t="e">
        <f>'%QQSea Adjust'!W23</f>
        <v>#REF!</v>
      </c>
      <c r="Y28" s="293" t="e">
        <f>'%QQSea Adjust'!X23</f>
        <v>#REF!</v>
      </c>
      <c r="Z28" s="50" t="e">
        <f>'%QQSea Adjust'!Y23</f>
        <v>#REF!</v>
      </c>
      <c r="AC28" s="58" t="e">
        <f>'T4'!AC28/'T4'!AC27*100-100</f>
        <v>#REF!</v>
      </c>
      <c r="AD28" s="58" t="e">
        <f>'T4'!AD28/'T4'!AD27*100-100</f>
        <v>#REF!</v>
      </c>
      <c r="AE28" s="58" t="e">
        <f>'T4'!AE28/'T4'!AE27*100-100</f>
        <v>#REF!</v>
      </c>
    </row>
    <row r="29" spans="2:31" ht="18.75" customHeight="1">
      <c r="B29" s="1"/>
      <c r="C29" s="271">
        <v>4</v>
      </c>
      <c r="D29" s="266" t="e">
        <f>'%QQSea Adjust'!C24</f>
        <v>#REF!</v>
      </c>
      <c r="E29" s="267" t="e">
        <f>'%QQSea Adjust'!D24</f>
        <v>#REF!</v>
      </c>
      <c r="F29" s="266" t="e">
        <f>'%QQSea Adjust'!E24</f>
        <v>#REF!</v>
      </c>
      <c r="G29" s="267" t="e">
        <f>'%QQSea Adjust'!F24</f>
        <v>#REF!</v>
      </c>
      <c r="H29" s="268" t="e">
        <f>'%QQSea Adjust'!G24</f>
        <v>#REF!</v>
      </c>
      <c r="I29" s="268" t="e">
        <f>'%QQSea Adjust'!H24</f>
        <v>#REF!</v>
      </c>
      <c r="J29" s="268" t="e">
        <f>'%QQSea Adjust'!I24</f>
        <v>#REF!</v>
      </c>
      <c r="K29" s="268" t="e">
        <f>'%QQSea Adjust'!J24</f>
        <v>#REF!</v>
      </c>
      <c r="L29" s="268" t="e">
        <f>'%QQSea Adjust'!K24</f>
        <v>#REF!</v>
      </c>
      <c r="M29" s="278" t="e">
        <f>'%QQSea Adjust'!L24</f>
        <v>#REF!</v>
      </c>
      <c r="N29" s="278" t="e">
        <f>'%QQSea Adjust'!M24</f>
        <v>#REF!</v>
      </c>
      <c r="O29" s="278" t="e">
        <f>'%QQSea Adjust'!N24</f>
        <v>#REF!</v>
      </c>
      <c r="P29" s="278" t="e">
        <f>'%QQSea Adjust'!O24</f>
        <v>#REF!</v>
      </c>
      <c r="Q29" s="278" t="e">
        <f>'%QQSea Adjust'!P24</f>
        <v>#REF!</v>
      </c>
      <c r="R29" s="278" t="e">
        <f>'%QQSea Adjust'!Q24</f>
        <v>#REF!</v>
      </c>
      <c r="S29" s="278" t="e">
        <f>'%QQSea Adjust'!R24</f>
        <v>#REF!</v>
      </c>
      <c r="T29" s="278" t="e">
        <f>'%QQSea Adjust'!S24</f>
        <v>#REF!</v>
      </c>
      <c r="U29" s="278" t="e">
        <f>'%QQSea Adjust'!T24</f>
        <v>#REF!</v>
      </c>
      <c r="V29" s="278" t="e">
        <f>'%QQSea Adjust'!U24</f>
        <v>#REF!</v>
      </c>
      <c r="W29" s="278" t="e">
        <f>'%QQSea Adjust'!V24</f>
        <v>#REF!</v>
      </c>
      <c r="X29" s="300" t="e">
        <f>'%QQSea Adjust'!W24</f>
        <v>#REF!</v>
      </c>
      <c r="Y29" s="293" t="e">
        <f>'%QQSea Adjust'!X24</f>
        <v>#REF!</v>
      </c>
      <c r="Z29" s="50" t="e">
        <f>'%QQSea Adjust'!Y24</f>
        <v>#REF!</v>
      </c>
      <c r="AC29" s="58" t="e">
        <f>'T4'!AC29/'T4'!AC28*100-100</f>
        <v>#REF!</v>
      </c>
      <c r="AD29" s="58" t="e">
        <f>'T4'!AD29/'T4'!AD28*100-100</f>
        <v>#REF!</v>
      </c>
      <c r="AE29" s="58" t="e">
        <f>'T4'!AE29/'T4'!AE28*100-100</f>
        <v>#REF!</v>
      </c>
    </row>
    <row r="30" spans="2:31" ht="30" customHeight="1">
      <c r="B30" s="1">
        <v>2010</v>
      </c>
      <c r="C30" s="271">
        <v>1</v>
      </c>
      <c r="D30" s="266" t="e">
        <f>'%QQSea Adjust'!C25</f>
        <v>#REF!</v>
      </c>
      <c r="E30" s="267" t="e">
        <f>'%QQSea Adjust'!D25</f>
        <v>#REF!</v>
      </c>
      <c r="F30" s="266" t="e">
        <f>'%QQSea Adjust'!E25</f>
        <v>#REF!</v>
      </c>
      <c r="G30" s="267" t="e">
        <f>'%QQSea Adjust'!F25</f>
        <v>#REF!</v>
      </c>
      <c r="H30" s="268" t="e">
        <f>'%QQSea Adjust'!G25</f>
        <v>#REF!</v>
      </c>
      <c r="I30" s="268" t="e">
        <f>'%QQSea Adjust'!H25</f>
        <v>#REF!</v>
      </c>
      <c r="J30" s="268" t="e">
        <f>'%QQSea Adjust'!I25</f>
        <v>#REF!</v>
      </c>
      <c r="K30" s="268" t="e">
        <f>'%QQSea Adjust'!J25</f>
        <v>#REF!</v>
      </c>
      <c r="L30" s="268" t="e">
        <f>'%QQSea Adjust'!K25</f>
        <v>#REF!</v>
      </c>
      <c r="M30" s="278" t="e">
        <f>'%QQSea Adjust'!L25</f>
        <v>#REF!</v>
      </c>
      <c r="N30" s="278" t="e">
        <f>'%QQSea Adjust'!M25</f>
        <v>#REF!</v>
      </c>
      <c r="O30" s="278" t="e">
        <f>'%QQSea Adjust'!N25</f>
        <v>#REF!</v>
      </c>
      <c r="P30" s="278" t="e">
        <f>'%QQSea Adjust'!O25</f>
        <v>#REF!</v>
      </c>
      <c r="Q30" s="278" t="e">
        <f>'%QQSea Adjust'!P25</f>
        <v>#REF!</v>
      </c>
      <c r="R30" s="278" t="e">
        <f>'%QQSea Adjust'!Q25</f>
        <v>#REF!</v>
      </c>
      <c r="S30" s="278" t="e">
        <f>'%QQSea Adjust'!R25</f>
        <v>#REF!</v>
      </c>
      <c r="T30" s="278" t="e">
        <f>'%QQSea Adjust'!S25</f>
        <v>#REF!</v>
      </c>
      <c r="U30" s="278" t="e">
        <f>'%QQSea Adjust'!T25</f>
        <v>#REF!</v>
      </c>
      <c r="V30" s="278" t="e">
        <f>'%QQSea Adjust'!U25</f>
        <v>#REF!</v>
      </c>
      <c r="W30" s="278" t="e">
        <f>'%QQSea Adjust'!V25</f>
        <v>#REF!</v>
      </c>
      <c r="X30" s="300" t="e">
        <f>'%QQSea Adjust'!W25</f>
        <v>#REF!</v>
      </c>
      <c r="Y30" s="293" t="e">
        <f>'%QQSea Adjust'!X25</f>
        <v>#REF!</v>
      </c>
      <c r="Z30" s="50" t="e">
        <f>'%QQSea Adjust'!Y25</f>
        <v>#REF!</v>
      </c>
      <c r="AC30" s="58" t="e">
        <f>'T4'!AC30/'T4'!AC29*100-100</f>
        <v>#REF!</v>
      </c>
      <c r="AD30" s="58" t="e">
        <f>'T4'!AD30/'T4'!AD29*100-100</f>
        <v>#REF!</v>
      </c>
      <c r="AE30" s="58" t="e">
        <f>'T4'!AE30/'T4'!AE29*100-100</f>
        <v>#REF!</v>
      </c>
    </row>
    <row r="31" spans="2:31" ht="18.75" customHeight="1">
      <c r="B31" s="1"/>
      <c r="C31" s="271">
        <v>2</v>
      </c>
      <c r="D31" s="266" t="e">
        <f>'%QQSea Adjust'!C26</f>
        <v>#REF!</v>
      </c>
      <c r="E31" s="267" t="e">
        <f>'%QQSea Adjust'!D26</f>
        <v>#REF!</v>
      </c>
      <c r="F31" s="266" t="e">
        <f>'%QQSea Adjust'!E26</f>
        <v>#REF!</v>
      </c>
      <c r="G31" s="267" t="e">
        <f>'%QQSea Adjust'!F26</f>
        <v>#REF!</v>
      </c>
      <c r="H31" s="268" t="e">
        <f>'%QQSea Adjust'!G26</f>
        <v>#REF!</v>
      </c>
      <c r="I31" s="268" t="e">
        <f>'%QQSea Adjust'!H26</f>
        <v>#REF!</v>
      </c>
      <c r="J31" s="268" t="e">
        <f>'%QQSea Adjust'!I26</f>
        <v>#REF!</v>
      </c>
      <c r="K31" s="268" t="e">
        <f>'%QQSea Adjust'!J26</f>
        <v>#REF!</v>
      </c>
      <c r="L31" s="268" t="e">
        <f>'%QQSea Adjust'!K26</f>
        <v>#REF!</v>
      </c>
      <c r="M31" s="278" t="e">
        <f>'%QQSea Adjust'!L26</f>
        <v>#REF!</v>
      </c>
      <c r="N31" s="278" t="e">
        <f>'%QQSea Adjust'!M26</f>
        <v>#REF!</v>
      </c>
      <c r="O31" s="278" t="e">
        <f>'%QQSea Adjust'!N26</f>
        <v>#REF!</v>
      </c>
      <c r="P31" s="278" t="e">
        <f>'%QQSea Adjust'!O26</f>
        <v>#REF!</v>
      </c>
      <c r="Q31" s="278" t="e">
        <f>'%QQSea Adjust'!P26</f>
        <v>#REF!</v>
      </c>
      <c r="R31" s="278" t="e">
        <f>'%QQSea Adjust'!Q26</f>
        <v>#REF!</v>
      </c>
      <c r="S31" s="278" t="e">
        <f>'%QQSea Adjust'!R26</f>
        <v>#REF!</v>
      </c>
      <c r="T31" s="278" t="e">
        <f>'%QQSea Adjust'!S26</f>
        <v>#REF!</v>
      </c>
      <c r="U31" s="278" t="e">
        <f>'%QQSea Adjust'!T26</f>
        <v>#REF!</v>
      </c>
      <c r="V31" s="278" t="e">
        <f>'%QQSea Adjust'!U26</f>
        <v>#REF!</v>
      </c>
      <c r="W31" s="278" t="e">
        <f>'%QQSea Adjust'!V26</f>
        <v>#REF!</v>
      </c>
      <c r="X31" s="300" t="e">
        <f>'%QQSea Adjust'!W26</f>
        <v>#REF!</v>
      </c>
      <c r="Y31" s="293" t="e">
        <f>'%QQSea Adjust'!X26</f>
        <v>#REF!</v>
      </c>
      <c r="Z31" s="50" t="e">
        <f>'%QQSea Adjust'!Y26</f>
        <v>#REF!</v>
      </c>
      <c r="AC31" s="58"/>
      <c r="AD31" s="58"/>
      <c r="AE31" s="58"/>
    </row>
    <row r="32" spans="2:31" ht="18.75" customHeight="1">
      <c r="B32" s="1"/>
      <c r="C32" s="271" t="s">
        <v>65</v>
      </c>
      <c r="D32" s="266" t="e">
        <f>'%QQSea Adjust'!C27</f>
        <v>#REF!</v>
      </c>
      <c r="E32" s="267" t="e">
        <f>'%QQSea Adjust'!D27</f>
        <v>#REF!</v>
      </c>
      <c r="F32" s="266" t="e">
        <f>'%QQSea Adjust'!E27</f>
        <v>#REF!</v>
      </c>
      <c r="G32" s="267" t="e">
        <f>'%QQSea Adjust'!F27</f>
        <v>#REF!</v>
      </c>
      <c r="H32" s="268" t="e">
        <f>'%QQSea Adjust'!G27</f>
        <v>#REF!</v>
      </c>
      <c r="I32" s="268" t="e">
        <f>'%QQSea Adjust'!H27</f>
        <v>#REF!</v>
      </c>
      <c r="J32" s="268" t="e">
        <f>'%QQSea Adjust'!I27</f>
        <v>#REF!</v>
      </c>
      <c r="K32" s="268" t="e">
        <f>'%QQSea Adjust'!J27</f>
        <v>#REF!</v>
      </c>
      <c r="L32" s="268" t="e">
        <f>'%QQSea Adjust'!K27</f>
        <v>#REF!</v>
      </c>
      <c r="M32" s="278" t="e">
        <f>'%QQSea Adjust'!L27</f>
        <v>#REF!</v>
      </c>
      <c r="N32" s="278" t="e">
        <f>'%QQSea Adjust'!M27</f>
        <v>#REF!</v>
      </c>
      <c r="O32" s="278" t="e">
        <f>'%QQSea Adjust'!N27</f>
        <v>#REF!</v>
      </c>
      <c r="P32" s="278" t="e">
        <f>'%QQSea Adjust'!O27</f>
        <v>#REF!</v>
      </c>
      <c r="Q32" s="278" t="e">
        <f>'%QQSea Adjust'!P27</f>
        <v>#REF!</v>
      </c>
      <c r="R32" s="278" t="e">
        <f>'%QQSea Adjust'!Q27</f>
        <v>#REF!</v>
      </c>
      <c r="S32" s="278" t="e">
        <f>'%QQSea Adjust'!R27</f>
        <v>#REF!</v>
      </c>
      <c r="T32" s="278" t="e">
        <f>'%QQSea Adjust'!S27</f>
        <v>#REF!</v>
      </c>
      <c r="U32" s="278" t="e">
        <f>'%QQSea Adjust'!T27</f>
        <v>#REF!</v>
      </c>
      <c r="V32" s="278" t="e">
        <f>'%QQSea Adjust'!U27</f>
        <v>#REF!</v>
      </c>
      <c r="W32" s="278" t="e">
        <f>'%QQSea Adjust'!V27</f>
        <v>#REF!</v>
      </c>
      <c r="X32" s="300" t="e">
        <f>'%QQSea Adjust'!W27</f>
        <v>#REF!</v>
      </c>
      <c r="Y32" s="293" t="e">
        <f>'%QQSea Adjust'!X27</f>
        <v>#REF!</v>
      </c>
      <c r="Z32" s="50" t="e">
        <f>'%QQSea Adjust'!Y27</f>
        <v>#REF!</v>
      </c>
      <c r="AC32" s="58"/>
      <c r="AD32" s="58"/>
      <c r="AE32" s="58"/>
    </row>
    <row r="33" spans="2:26" ht="18.75" hidden="1" customHeight="1">
      <c r="B33" s="1"/>
      <c r="C33" s="271">
        <v>4</v>
      </c>
      <c r="D33" s="266">
        <f>'%QQSea Adjust'!C28</f>
        <v>0</v>
      </c>
      <c r="E33" s="267">
        <f>'%QQSea Adjust'!D28</f>
        <v>0</v>
      </c>
      <c r="F33" s="266">
        <f>'%QQSea Adjust'!E28</f>
        <v>0</v>
      </c>
      <c r="G33" s="267">
        <f>'%QQSea Adjust'!F28</f>
        <v>0</v>
      </c>
      <c r="H33" s="268">
        <f>'%QQSea Adjust'!G28</f>
        <v>0</v>
      </c>
      <c r="I33" s="268">
        <f>'%QQSea Adjust'!H28</f>
        <v>0</v>
      </c>
      <c r="J33" s="268">
        <f>'%QQSea Adjust'!I28</f>
        <v>0</v>
      </c>
      <c r="K33" s="268">
        <f>'%QQSea Adjust'!J28</f>
        <v>0</v>
      </c>
      <c r="L33" s="268">
        <f>'%QQSea Adjust'!K28</f>
        <v>0</v>
      </c>
      <c r="M33" s="278">
        <f>'%QQSea Adjust'!L28</f>
        <v>0</v>
      </c>
      <c r="N33" s="278">
        <f>'%QQSea Adjust'!M28</f>
        <v>0</v>
      </c>
      <c r="O33" s="278">
        <f>'%QQSea Adjust'!N28</f>
        <v>0</v>
      </c>
      <c r="P33" s="278">
        <f>'%QQSea Adjust'!O28</f>
        <v>0</v>
      </c>
      <c r="Q33" s="278">
        <f>'%QQSea Adjust'!P28</f>
        <v>0</v>
      </c>
      <c r="R33" s="278">
        <f>'%QQSea Adjust'!Q28</f>
        <v>0</v>
      </c>
      <c r="S33" s="278">
        <f>'%QQSea Adjust'!R28</f>
        <v>0</v>
      </c>
      <c r="T33" s="278">
        <f>'%QQSea Adjust'!S28</f>
        <v>0</v>
      </c>
      <c r="U33" s="278">
        <f>'%QQSea Adjust'!T28</f>
        <v>0</v>
      </c>
      <c r="V33" s="278">
        <f>'%QQSea Adjust'!U28</f>
        <v>0</v>
      </c>
      <c r="W33" s="278">
        <f>'%QQSea Adjust'!V28</f>
        <v>0</v>
      </c>
      <c r="X33" s="300">
        <f>'%QQSea Adjust'!W28</f>
        <v>0</v>
      </c>
      <c r="Y33" s="293">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97"/>
      <c r="Y34" s="297"/>
      <c r="Z34" s="51"/>
    </row>
    <row r="35" spans="2:26" ht="13.5" customHeight="1">
      <c r="B35" s="36" t="s">
        <v>68</v>
      </c>
    </row>
    <row r="36" spans="2:26">
      <c r="B36" s="273"/>
    </row>
    <row r="37" spans="2:26">
      <c r="B37" s="273"/>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109375" defaultRowHeight="13.8"/>
  <cols>
    <col min="1" max="1" width="1.109375" style="13" customWidth="1"/>
    <col min="2" max="2" width="6" style="13" customWidth="1"/>
    <col min="3" max="3" width="3.44140625" style="13" customWidth="1"/>
    <col min="4" max="23" width="7.109375" style="13" customWidth="1"/>
    <col min="24" max="24" width="8.44140625" style="13" customWidth="1"/>
    <col min="25" max="25" width="7.109375" style="257" hidden="1" customWidth="1"/>
    <col min="26" max="26" width="8.44140625" style="13" customWidth="1"/>
    <col min="27" max="27" width="1.109375" style="13" customWidth="1"/>
    <col min="28" max="16384" width="9.109375" style="13"/>
  </cols>
  <sheetData>
    <row r="1" spans="2:32" ht="29.25" customHeight="1">
      <c r="B1" s="258" t="s">
        <v>116</v>
      </c>
      <c r="D1" s="12"/>
      <c r="E1" s="12"/>
      <c r="F1" s="259"/>
      <c r="G1" s="12"/>
      <c r="H1" s="12"/>
      <c r="I1" s="12"/>
      <c r="J1" s="12"/>
      <c r="K1" s="12"/>
    </row>
    <row r="2" spans="2:32" ht="14.4" hidden="1">
      <c r="B2" s="92"/>
      <c r="D2" s="785" t="s">
        <v>33</v>
      </c>
      <c r="E2" s="786"/>
      <c r="F2" s="786"/>
      <c r="G2" s="787"/>
      <c r="H2" s="785" t="s">
        <v>34</v>
      </c>
      <c r="I2" s="788"/>
      <c r="J2" s="788"/>
      <c r="K2" s="788"/>
      <c r="L2" s="789"/>
      <c r="M2" s="785" t="s">
        <v>35</v>
      </c>
      <c r="N2" s="788"/>
      <c r="O2" s="788"/>
      <c r="P2" s="788"/>
      <c r="Q2" s="788"/>
      <c r="R2" s="788"/>
      <c r="S2" s="788"/>
      <c r="T2" s="788"/>
      <c r="U2" s="788"/>
      <c r="V2" s="788"/>
      <c r="W2" s="789"/>
      <c r="X2" s="8"/>
      <c r="Y2" s="289"/>
      <c r="Z2" s="230"/>
    </row>
    <row r="3" spans="2:32" s="12" customFormat="1" ht="123.75" customHeight="1">
      <c r="B3" s="260" t="s">
        <v>117</v>
      </c>
      <c r="C3" s="449" t="s">
        <v>111</v>
      </c>
      <c r="D3" s="450" t="s">
        <v>38</v>
      </c>
      <c r="E3" s="450" t="s">
        <v>39</v>
      </c>
      <c r="F3" s="450" t="s">
        <v>40</v>
      </c>
      <c r="G3" s="450" t="s">
        <v>41</v>
      </c>
      <c r="H3" s="451" t="s">
        <v>42</v>
      </c>
      <c r="I3" s="452" t="s">
        <v>43</v>
      </c>
      <c r="J3" s="451" t="s">
        <v>44</v>
      </c>
      <c r="K3" s="451" t="s">
        <v>45</v>
      </c>
      <c r="L3" s="452" t="s">
        <v>46</v>
      </c>
      <c r="M3" s="453" t="s">
        <v>47</v>
      </c>
      <c r="N3" s="453" t="s">
        <v>48</v>
      </c>
      <c r="O3" s="453" t="s">
        <v>49</v>
      </c>
      <c r="P3" s="453" t="s">
        <v>50</v>
      </c>
      <c r="Q3" s="453" t="s">
        <v>51</v>
      </c>
      <c r="R3" s="453" t="s">
        <v>52</v>
      </c>
      <c r="S3" s="453" t="s">
        <v>53</v>
      </c>
      <c r="T3" s="453" t="s">
        <v>54</v>
      </c>
      <c r="U3" s="453" t="s">
        <v>55</v>
      </c>
      <c r="V3" s="453" t="s">
        <v>56</v>
      </c>
      <c r="W3" s="453" t="s">
        <v>57</v>
      </c>
      <c r="X3" s="454" t="s">
        <v>72</v>
      </c>
      <c r="Y3" s="456" t="s">
        <v>59</v>
      </c>
      <c r="Z3" s="290" t="s">
        <v>60</v>
      </c>
      <c r="AC3" s="8" t="s">
        <v>61</v>
      </c>
      <c r="AD3" s="8" t="s">
        <v>62</v>
      </c>
      <c r="AE3" s="8" t="s">
        <v>63</v>
      </c>
      <c r="AF3" s="12" t="s">
        <v>64</v>
      </c>
    </row>
    <row r="4" spans="2:32" ht="24.75" hidden="1" customHeight="1">
      <c r="B4" s="61">
        <v>2006</v>
      </c>
      <c r="C4" s="87"/>
      <c r="D4" s="261"/>
      <c r="E4" s="262"/>
      <c r="F4" s="263"/>
      <c r="G4" s="264"/>
      <c r="H4" s="265"/>
      <c r="I4" s="274"/>
      <c r="J4" s="265"/>
      <c r="K4" s="275"/>
      <c r="L4" s="265"/>
      <c r="M4" s="276"/>
      <c r="N4" s="277"/>
      <c r="O4" s="276"/>
      <c r="P4" s="277"/>
      <c r="Q4" s="276"/>
      <c r="R4" s="277"/>
      <c r="S4" s="276"/>
      <c r="T4" s="277"/>
      <c r="U4" s="276"/>
      <c r="V4" s="281"/>
      <c r="W4" s="276"/>
      <c r="X4" s="282"/>
      <c r="Y4" s="291"/>
      <c r="Z4" s="292"/>
    </row>
    <row r="5" spans="2:32" ht="27" hidden="1" customHeight="1">
      <c r="B5" s="61"/>
      <c r="C5" s="87"/>
      <c r="D5" s="266"/>
      <c r="E5" s="267"/>
      <c r="F5" s="267"/>
      <c r="G5" s="267"/>
      <c r="H5" s="268"/>
      <c r="I5" s="268"/>
      <c r="J5" s="268"/>
      <c r="K5" s="268"/>
      <c r="L5" s="268"/>
      <c r="M5" s="278"/>
      <c r="N5" s="278"/>
      <c r="O5" s="278"/>
      <c r="P5" s="278"/>
      <c r="Q5" s="278"/>
      <c r="R5" s="278"/>
      <c r="S5" s="278"/>
      <c r="T5" s="278"/>
      <c r="U5" s="278"/>
      <c r="V5" s="278"/>
      <c r="W5" s="278"/>
      <c r="X5" s="283"/>
      <c r="Y5" s="293"/>
      <c r="Z5" s="50"/>
      <c r="AA5" s="62"/>
    </row>
    <row r="6" spans="2:32" ht="20.25" hidden="1" customHeight="1">
      <c r="B6" s="61"/>
      <c r="C6" s="87"/>
      <c r="D6" s="266"/>
      <c r="E6" s="267"/>
      <c r="F6" s="267"/>
      <c r="G6" s="267"/>
      <c r="H6" s="268"/>
      <c r="I6" s="268"/>
      <c r="J6" s="268"/>
      <c r="K6" s="268"/>
      <c r="L6" s="268"/>
      <c r="M6" s="278"/>
      <c r="N6" s="278"/>
      <c r="O6" s="278"/>
      <c r="P6" s="278"/>
      <c r="Q6" s="278"/>
      <c r="R6" s="278"/>
      <c r="S6" s="278"/>
      <c r="T6" s="278"/>
      <c r="U6" s="278"/>
      <c r="V6" s="278"/>
      <c r="W6" s="278"/>
      <c r="X6" s="283"/>
      <c r="Y6" s="293"/>
      <c r="Z6" s="50"/>
      <c r="AA6" s="62"/>
    </row>
    <row r="7" spans="2:32" ht="20.25" hidden="1" customHeight="1">
      <c r="B7" s="61"/>
      <c r="C7" s="87"/>
      <c r="D7" s="266"/>
      <c r="E7" s="267"/>
      <c r="F7" s="267"/>
      <c r="G7" s="267"/>
      <c r="H7" s="268"/>
      <c r="I7" s="268"/>
      <c r="J7" s="268"/>
      <c r="K7" s="268"/>
      <c r="L7" s="268"/>
      <c r="M7" s="278"/>
      <c r="N7" s="278"/>
      <c r="O7" s="278"/>
      <c r="P7" s="278"/>
      <c r="Q7" s="278"/>
      <c r="R7" s="278"/>
      <c r="S7" s="278"/>
      <c r="T7" s="278"/>
      <c r="U7" s="278"/>
      <c r="V7" s="278"/>
      <c r="W7" s="278"/>
      <c r="X7" s="283"/>
      <c r="Y7" s="293"/>
      <c r="Z7" s="50"/>
      <c r="AA7" s="62"/>
    </row>
    <row r="8" spans="2:32" ht="20.25" hidden="1" customHeight="1">
      <c r="B8" s="61"/>
      <c r="D8" s="32"/>
      <c r="E8" s="267"/>
      <c r="F8" s="267"/>
      <c r="G8" s="267"/>
      <c r="H8" s="268"/>
      <c r="I8" s="268"/>
      <c r="J8" s="268"/>
      <c r="K8" s="268"/>
      <c r="L8" s="268"/>
      <c r="M8" s="278"/>
      <c r="N8" s="278"/>
      <c r="O8" s="278"/>
      <c r="P8" s="278"/>
      <c r="Q8" s="278"/>
      <c r="R8" s="278"/>
      <c r="S8" s="278"/>
      <c r="T8" s="278"/>
      <c r="U8" s="278"/>
      <c r="V8" s="278"/>
      <c r="W8" s="278"/>
      <c r="X8" s="283"/>
      <c r="Y8" s="293"/>
      <c r="Z8" s="50"/>
      <c r="AA8" s="62"/>
    </row>
    <row r="9" spans="2:32" ht="5.25" customHeight="1">
      <c r="B9" s="1"/>
      <c r="D9" s="263"/>
      <c r="E9" s="269"/>
      <c r="F9" s="263"/>
      <c r="G9" s="263"/>
      <c r="H9" s="270"/>
      <c r="I9" s="279"/>
      <c r="J9" s="279"/>
      <c r="K9" s="279"/>
      <c r="L9" s="279"/>
      <c r="M9" s="280"/>
      <c r="N9" s="281"/>
      <c r="O9" s="277"/>
      <c r="P9" s="280"/>
      <c r="Q9" s="280"/>
      <c r="R9" s="281"/>
      <c r="S9" s="277"/>
      <c r="T9" s="277"/>
      <c r="U9" s="281"/>
      <c r="V9" s="281"/>
      <c r="W9" s="281"/>
      <c r="X9" s="284"/>
      <c r="Y9" s="294"/>
      <c r="Z9" s="39"/>
    </row>
    <row r="10" spans="2:32" ht="30" hidden="1" customHeight="1">
      <c r="B10" s="1">
        <v>2006</v>
      </c>
      <c r="C10" s="271">
        <v>1</v>
      </c>
      <c r="D10" s="272"/>
      <c r="E10" s="262"/>
      <c r="F10" s="261"/>
      <c r="G10" s="262"/>
      <c r="H10" s="265"/>
      <c r="I10" s="274"/>
      <c r="J10" s="265"/>
      <c r="K10" s="274"/>
      <c r="L10" s="265"/>
      <c r="M10" s="276"/>
      <c r="N10" s="277"/>
      <c r="O10" s="276"/>
      <c r="P10" s="277"/>
      <c r="Q10" s="276"/>
      <c r="R10" s="281"/>
      <c r="S10" s="285"/>
      <c r="T10" s="277"/>
      <c r="U10" s="276"/>
      <c r="V10" s="277"/>
      <c r="W10" s="286"/>
      <c r="X10" s="282"/>
      <c r="Y10" s="291"/>
      <c r="Z10" s="295"/>
      <c r="AC10" s="38">
        <f>D10+E10+F10+G10</f>
        <v>0</v>
      </c>
      <c r="AD10" s="38">
        <f>H10+I10+J10+K10+L10</f>
        <v>0</v>
      </c>
      <c r="AE10" s="38">
        <f>M10+N10+O10+P10+Q10+R10+S10+T10+U10+V10+W10</f>
        <v>0</v>
      </c>
      <c r="AF10" s="38"/>
    </row>
    <row r="11" spans="2:32" ht="18.75" hidden="1" customHeight="1">
      <c r="B11" s="1"/>
      <c r="C11" s="271">
        <v>2</v>
      </c>
      <c r="D11" s="272"/>
      <c r="E11" s="262"/>
      <c r="F11" s="261"/>
      <c r="G11" s="262"/>
      <c r="H11" s="265"/>
      <c r="I11" s="274"/>
      <c r="J11" s="265"/>
      <c r="K11" s="274"/>
      <c r="L11" s="265"/>
      <c r="M11" s="276"/>
      <c r="N11" s="277"/>
      <c r="O11" s="276"/>
      <c r="P11" s="277"/>
      <c r="Q11" s="276"/>
      <c r="R11" s="281"/>
      <c r="S11" s="287"/>
      <c r="T11" s="277"/>
      <c r="U11" s="276"/>
      <c r="V11" s="277"/>
      <c r="W11" s="286"/>
      <c r="X11" s="282"/>
      <c r="Y11" s="291"/>
      <c r="Z11" s="295"/>
      <c r="AC11" s="58" t="e">
        <f>'T4'!AC11/'T4'!AC10*100-100</f>
        <v>#REF!</v>
      </c>
      <c r="AD11" s="58" t="e">
        <f>'T4'!AD11/'T4'!AD10*100-100</f>
        <v>#REF!</v>
      </c>
      <c r="AE11" s="58" t="e">
        <f>'T4'!AE11/'T4'!AE10*100-100</f>
        <v>#REF!</v>
      </c>
    </row>
    <row r="12" spans="2:32" ht="18.75" hidden="1" customHeight="1">
      <c r="B12" s="1"/>
      <c r="C12" s="271">
        <v>3</v>
      </c>
      <c r="D12" s="272"/>
      <c r="E12" s="262"/>
      <c r="F12" s="261"/>
      <c r="G12" s="262"/>
      <c r="H12" s="265"/>
      <c r="I12" s="274"/>
      <c r="J12" s="265"/>
      <c r="K12" s="274"/>
      <c r="L12" s="265"/>
      <c r="M12" s="276"/>
      <c r="N12" s="277"/>
      <c r="O12" s="276"/>
      <c r="P12" s="277"/>
      <c r="Q12" s="276"/>
      <c r="R12" s="281"/>
      <c r="S12" s="287"/>
      <c r="T12" s="277"/>
      <c r="U12" s="276"/>
      <c r="V12" s="277"/>
      <c r="W12" s="286"/>
      <c r="X12" s="282"/>
      <c r="Y12" s="291"/>
      <c r="Z12" s="295"/>
    </row>
    <row r="13" spans="2:32" ht="18.75" hidden="1" customHeight="1">
      <c r="B13" s="1"/>
      <c r="C13" s="271">
        <v>4</v>
      </c>
      <c r="D13" s="272"/>
      <c r="E13" s="262"/>
      <c r="F13" s="261"/>
      <c r="G13" s="262"/>
      <c r="H13" s="265"/>
      <c r="I13" s="274"/>
      <c r="J13" s="265"/>
      <c r="K13" s="274"/>
      <c r="L13" s="265"/>
      <c r="M13" s="276"/>
      <c r="N13" s="277"/>
      <c r="O13" s="276"/>
      <c r="P13" s="277"/>
      <c r="Q13" s="276"/>
      <c r="R13" s="281"/>
      <c r="S13" s="287"/>
      <c r="T13" s="277"/>
      <c r="U13" s="276"/>
      <c r="V13" s="277"/>
      <c r="W13" s="286"/>
      <c r="X13" s="282"/>
      <c r="Y13" s="291"/>
      <c r="Z13" s="295"/>
    </row>
    <row r="14" spans="2:32" ht="35.25" customHeight="1">
      <c r="B14" s="1">
        <v>2007</v>
      </c>
      <c r="C14" s="271">
        <v>1</v>
      </c>
      <c r="D14" s="266" t="e">
        <f>'YY%4qsea adj'!C5</f>
        <v>#REF!</v>
      </c>
      <c r="E14" s="32" t="e">
        <f>'YY%4qsea adj'!D5</f>
        <v>#REF!</v>
      </c>
      <c r="F14" s="267" t="e">
        <f>'YY%4qsea adj'!E5</f>
        <v>#REF!</v>
      </c>
      <c r="G14" s="266" t="e">
        <f>'YY%4qsea adj'!F5</f>
        <v>#REF!</v>
      </c>
      <c r="H14" s="268" t="e">
        <f>'YY%4qsea adj'!G5</f>
        <v>#REF!</v>
      </c>
      <c r="I14" s="268" t="e">
        <f>'YY%4qsea adj'!H5</f>
        <v>#REF!</v>
      </c>
      <c r="J14" s="268" t="e">
        <f>'YY%4qsea adj'!I5</f>
        <v>#REF!</v>
      </c>
      <c r="K14" s="268" t="e">
        <f>'YY%4qsea adj'!J5</f>
        <v>#REF!</v>
      </c>
      <c r="L14" s="268" t="e">
        <f>'YY%4qsea adj'!K5</f>
        <v>#REF!</v>
      </c>
      <c r="M14" s="278" t="e">
        <f>'YY%4qsea adj'!L5</f>
        <v>#REF!</v>
      </c>
      <c r="N14" s="278" t="e">
        <f>'YY%4qsea adj'!M5</f>
        <v>#REF!</v>
      </c>
      <c r="O14" s="278" t="e">
        <f>'YY%4qsea adj'!N5</f>
        <v>#REF!</v>
      </c>
      <c r="P14" s="278" t="e">
        <f>'YY%4qsea adj'!O5</f>
        <v>#REF!</v>
      </c>
      <c r="Q14" s="278" t="e">
        <f>'YY%4qsea adj'!P5</f>
        <v>#REF!</v>
      </c>
      <c r="R14" s="278" t="e">
        <f>'YY%4qsea adj'!Q5</f>
        <v>#REF!</v>
      </c>
      <c r="S14" s="278" t="e">
        <f>'YY%4qsea adj'!R5</f>
        <v>#REF!</v>
      </c>
      <c r="T14" s="278" t="e">
        <f>'YY%4qsea adj'!S5</f>
        <v>#REF!</v>
      </c>
      <c r="U14" s="278" t="e">
        <f>'YY%4qsea adj'!T5</f>
        <v>#REF!</v>
      </c>
      <c r="V14" s="278" t="e">
        <f>'YY%4qsea adj'!U5</f>
        <v>#REF!</v>
      </c>
      <c r="W14" s="278" t="e">
        <f>'YY%4qsea adj'!V5</f>
        <v>#REF!</v>
      </c>
      <c r="X14" s="288" t="e">
        <f>'YY%4qsea adj'!W5</f>
        <v>#REF!</v>
      </c>
      <c r="Y14" s="288" t="e">
        <f>'YY%4qsea adj'!X5</f>
        <v>#REF!</v>
      </c>
      <c r="Z14" s="296" t="e">
        <f>'YY%4qsea adj'!Y5</f>
        <v>#REF!</v>
      </c>
      <c r="AC14" s="58" t="e">
        <f>'T4'!AC14/'T4'!AC10*100-100</f>
        <v>#REF!</v>
      </c>
      <c r="AD14" s="58" t="e">
        <f>'T4'!AD14/'T4'!AD10*100-100</f>
        <v>#REF!</v>
      </c>
      <c r="AE14" s="58" t="e">
        <f>'T4'!AE14/'T4'!AE10*100-100</f>
        <v>#REF!</v>
      </c>
    </row>
    <row r="15" spans="2:32" ht="18.75" customHeight="1">
      <c r="B15" s="1"/>
      <c r="C15" s="271">
        <v>2</v>
      </c>
      <c r="D15" s="266" t="e">
        <f>'YY%4qsea adj'!C6</f>
        <v>#REF!</v>
      </c>
      <c r="E15" s="32" t="e">
        <f>'YY%4qsea adj'!D6</f>
        <v>#REF!</v>
      </c>
      <c r="F15" s="267" t="e">
        <f>'YY%4qsea adj'!E6</f>
        <v>#REF!</v>
      </c>
      <c r="G15" s="266" t="e">
        <f>'YY%4qsea adj'!F6</f>
        <v>#REF!</v>
      </c>
      <c r="H15" s="268" t="e">
        <f>'YY%4qsea adj'!G6</f>
        <v>#REF!</v>
      </c>
      <c r="I15" s="268" t="e">
        <f>'YY%4qsea adj'!H6</f>
        <v>#REF!</v>
      </c>
      <c r="J15" s="268" t="e">
        <f>'YY%4qsea adj'!I6</f>
        <v>#REF!</v>
      </c>
      <c r="K15" s="268" t="e">
        <f>'YY%4qsea adj'!J6</f>
        <v>#REF!</v>
      </c>
      <c r="L15" s="268" t="e">
        <f>'YY%4qsea adj'!K6</f>
        <v>#REF!</v>
      </c>
      <c r="M15" s="278" t="e">
        <f>'YY%4qsea adj'!L6</f>
        <v>#REF!</v>
      </c>
      <c r="N15" s="278" t="e">
        <f>'YY%4qsea adj'!M6</f>
        <v>#REF!</v>
      </c>
      <c r="O15" s="278" t="e">
        <f>'YY%4qsea adj'!N6</f>
        <v>#REF!</v>
      </c>
      <c r="P15" s="278" t="e">
        <f>'YY%4qsea adj'!O6</f>
        <v>#REF!</v>
      </c>
      <c r="Q15" s="278" t="e">
        <f>'YY%4qsea adj'!P6</f>
        <v>#REF!</v>
      </c>
      <c r="R15" s="278" t="e">
        <f>'YY%4qsea adj'!Q6</f>
        <v>#REF!</v>
      </c>
      <c r="S15" s="278" t="e">
        <f>'YY%4qsea adj'!R6</f>
        <v>#REF!</v>
      </c>
      <c r="T15" s="278" t="e">
        <f>'YY%4qsea adj'!S6</f>
        <v>#REF!</v>
      </c>
      <c r="U15" s="278" t="e">
        <f>'YY%4qsea adj'!T6</f>
        <v>#REF!</v>
      </c>
      <c r="V15" s="278" t="e">
        <f>'YY%4qsea adj'!U6</f>
        <v>#REF!</v>
      </c>
      <c r="W15" s="278" t="e">
        <f>'YY%4qsea adj'!V6</f>
        <v>#REF!</v>
      </c>
      <c r="X15" s="288" t="e">
        <f>'YY%4qsea adj'!W6</f>
        <v>#REF!</v>
      </c>
      <c r="Y15" s="288" t="e">
        <f>'YY%4qsea adj'!X6</f>
        <v>#REF!</v>
      </c>
      <c r="Z15" s="296" t="e">
        <f>'YY%4qsea adj'!Y6</f>
        <v>#REF!</v>
      </c>
      <c r="AC15" s="58" t="e">
        <f>'T4'!AC15/'T4'!AC11*100-100</f>
        <v>#REF!</v>
      </c>
      <c r="AD15" s="58" t="e">
        <f>'T4'!AD15/'T4'!AD11*100-100</f>
        <v>#REF!</v>
      </c>
      <c r="AE15" s="58" t="e">
        <f>'T4'!AE15/'T4'!AE11*100-100</f>
        <v>#REF!</v>
      </c>
    </row>
    <row r="16" spans="2:32" ht="18.75" customHeight="1">
      <c r="B16" s="1"/>
      <c r="C16" s="271">
        <v>3</v>
      </c>
      <c r="D16" s="266" t="e">
        <f>'YY%4qsea adj'!C7</f>
        <v>#REF!</v>
      </c>
      <c r="E16" s="32" t="e">
        <f>'YY%4qsea adj'!D7</f>
        <v>#REF!</v>
      </c>
      <c r="F16" s="267" t="e">
        <f>'YY%4qsea adj'!E7</f>
        <v>#REF!</v>
      </c>
      <c r="G16" s="266" t="e">
        <f>'YY%4qsea adj'!F7</f>
        <v>#REF!</v>
      </c>
      <c r="H16" s="268" t="e">
        <f>'YY%4qsea adj'!G7</f>
        <v>#REF!</v>
      </c>
      <c r="I16" s="268" t="e">
        <f>'YY%4qsea adj'!H7</f>
        <v>#REF!</v>
      </c>
      <c r="J16" s="268" t="e">
        <f>'YY%4qsea adj'!I7</f>
        <v>#REF!</v>
      </c>
      <c r="K16" s="268" t="e">
        <f>'YY%4qsea adj'!J7</f>
        <v>#REF!</v>
      </c>
      <c r="L16" s="268" t="e">
        <f>'YY%4qsea adj'!K7</f>
        <v>#REF!</v>
      </c>
      <c r="M16" s="278" t="e">
        <f>'YY%4qsea adj'!L7</f>
        <v>#REF!</v>
      </c>
      <c r="N16" s="278" t="e">
        <f>'YY%4qsea adj'!M7</f>
        <v>#REF!</v>
      </c>
      <c r="O16" s="278" t="e">
        <f>'YY%4qsea adj'!N7</f>
        <v>#REF!</v>
      </c>
      <c r="P16" s="278" t="e">
        <f>'YY%4qsea adj'!O7</f>
        <v>#REF!</v>
      </c>
      <c r="Q16" s="278" t="e">
        <f>'YY%4qsea adj'!P7</f>
        <v>#REF!</v>
      </c>
      <c r="R16" s="278" t="e">
        <f>'YY%4qsea adj'!Q7</f>
        <v>#REF!</v>
      </c>
      <c r="S16" s="278" t="e">
        <f>'YY%4qsea adj'!R7</f>
        <v>#REF!</v>
      </c>
      <c r="T16" s="278" t="e">
        <f>'YY%4qsea adj'!S7</f>
        <v>#REF!</v>
      </c>
      <c r="U16" s="278" t="e">
        <f>'YY%4qsea adj'!T7</f>
        <v>#REF!</v>
      </c>
      <c r="V16" s="278" t="e">
        <f>'YY%4qsea adj'!U7</f>
        <v>#REF!</v>
      </c>
      <c r="W16" s="278" t="e">
        <f>'YY%4qsea adj'!V7</f>
        <v>#REF!</v>
      </c>
      <c r="X16" s="288" t="e">
        <f>'YY%4qsea adj'!W7</f>
        <v>#REF!</v>
      </c>
      <c r="Y16" s="288" t="e">
        <f>'YY%4qsea adj'!X7</f>
        <v>#REF!</v>
      </c>
      <c r="Z16" s="296" t="e">
        <f>'YY%4qsea adj'!Y7</f>
        <v>#REF!</v>
      </c>
      <c r="AC16" s="58" t="e">
        <f>'T4'!AC16/'T4'!AC12*100-100</f>
        <v>#REF!</v>
      </c>
      <c r="AD16" s="58" t="e">
        <f>'T4'!AD16/'T4'!AD12*100-100</f>
        <v>#REF!</v>
      </c>
      <c r="AE16" s="58" t="e">
        <f>'T4'!AE16/'T4'!AE12*100-100</f>
        <v>#REF!</v>
      </c>
    </row>
    <row r="17" spans="2:31" ht="18.75" customHeight="1">
      <c r="B17" s="1"/>
      <c r="C17" s="271">
        <v>4</v>
      </c>
      <c r="D17" s="266" t="e">
        <f>'YY%4qsea adj'!C8</f>
        <v>#REF!</v>
      </c>
      <c r="E17" s="32" t="e">
        <f>'YY%4qsea adj'!D8</f>
        <v>#REF!</v>
      </c>
      <c r="F17" s="267" t="e">
        <f>'YY%4qsea adj'!E8</f>
        <v>#REF!</v>
      </c>
      <c r="G17" s="266" t="e">
        <f>'YY%4qsea adj'!F8</f>
        <v>#REF!</v>
      </c>
      <c r="H17" s="268" t="e">
        <f>'YY%4qsea adj'!G8</f>
        <v>#REF!</v>
      </c>
      <c r="I17" s="268" t="e">
        <f>'YY%4qsea adj'!H8</f>
        <v>#REF!</v>
      </c>
      <c r="J17" s="268" t="e">
        <f>'YY%4qsea adj'!I8</f>
        <v>#REF!</v>
      </c>
      <c r="K17" s="268" t="e">
        <f>'YY%4qsea adj'!J8</f>
        <v>#REF!</v>
      </c>
      <c r="L17" s="268" t="e">
        <f>'YY%4qsea adj'!K8</f>
        <v>#REF!</v>
      </c>
      <c r="M17" s="278" t="e">
        <f>'YY%4qsea adj'!L8</f>
        <v>#REF!</v>
      </c>
      <c r="N17" s="278" t="e">
        <f>'YY%4qsea adj'!M8</f>
        <v>#REF!</v>
      </c>
      <c r="O17" s="278" t="e">
        <f>'YY%4qsea adj'!N8</f>
        <v>#REF!</v>
      </c>
      <c r="P17" s="278" t="e">
        <f>'YY%4qsea adj'!O8</f>
        <v>#REF!</v>
      </c>
      <c r="Q17" s="278" t="e">
        <f>'YY%4qsea adj'!P8</f>
        <v>#REF!</v>
      </c>
      <c r="R17" s="278" t="e">
        <f>'YY%4qsea adj'!Q8</f>
        <v>#REF!</v>
      </c>
      <c r="S17" s="278" t="e">
        <f>'YY%4qsea adj'!R8</f>
        <v>#REF!</v>
      </c>
      <c r="T17" s="278" t="e">
        <f>'YY%4qsea adj'!S8</f>
        <v>#REF!</v>
      </c>
      <c r="U17" s="278" t="e">
        <f>'YY%4qsea adj'!T8</f>
        <v>#REF!</v>
      </c>
      <c r="V17" s="278" t="e">
        <f>'YY%4qsea adj'!U8</f>
        <v>#REF!</v>
      </c>
      <c r="W17" s="278" t="e">
        <f>'YY%4qsea adj'!V8</f>
        <v>#REF!</v>
      </c>
      <c r="X17" s="288" t="e">
        <f>'YY%4qsea adj'!W8</f>
        <v>#REF!</v>
      </c>
      <c r="Y17" s="288" t="e">
        <f>'YY%4qsea adj'!X8</f>
        <v>#REF!</v>
      </c>
      <c r="Z17" s="296" t="e">
        <f>'YY%4qsea adj'!Y8</f>
        <v>#REF!</v>
      </c>
      <c r="AC17" s="58" t="e">
        <f>'T4'!AC17/'T4'!AC13*100-100</f>
        <v>#REF!</v>
      </c>
      <c r="AD17" s="58" t="e">
        <f>'T4'!AD17/'T4'!AD13*100-100</f>
        <v>#REF!</v>
      </c>
      <c r="AE17" s="58" t="e">
        <f>'T4'!AE17/'T4'!AE13*100-100</f>
        <v>#REF!</v>
      </c>
    </row>
    <row r="18" spans="2:31" ht="30" customHeight="1">
      <c r="B18" s="1">
        <v>2008</v>
      </c>
      <c r="C18" s="271">
        <v>1</v>
      </c>
      <c r="D18" s="266" t="e">
        <f>'YY%4qsea adj'!C9</f>
        <v>#REF!</v>
      </c>
      <c r="E18" s="32" t="e">
        <f>'YY%4qsea adj'!D9</f>
        <v>#REF!</v>
      </c>
      <c r="F18" s="267" t="e">
        <f>'YY%4qsea adj'!E9</f>
        <v>#REF!</v>
      </c>
      <c r="G18" s="266" t="e">
        <f>'YY%4qsea adj'!F9</f>
        <v>#REF!</v>
      </c>
      <c r="H18" s="268" t="e">
        <f>'YY%4qsea adj'!G9</f>
        <v>#REF!</v>
      </c>
      <c r="I18" s="268" t="e">
        <f>'YY%4qsea adj'!H9</f>
        <v>#REF!</v>
      </c>
      <c r="J18" s="268" t="e">
        <f>'YY%4qsea adj'!I9</f>
        <v>#REF!</v>
      </c>
      <c r="K18" s="268" t="e">
        <f>'YY%4qsea adj'!J9</f>
        <v>#REF!</v>
      </c>
      <c r="L18" s="268" t="e">
        <f>'YY%4qsea adj'!K9</f>
        <v>#REF!</v>
      </c>
      <c r="M18" s="278" t="e">
        <f>'YY%4qsea adj'!L9</f>
        <v>#REF!</v>
      </c>
      <c r="N18" s="278" t="e">
        <f>'YY%4qsea adj'!M9</f>
        <v>#REF!</v>
      </c>
      <c r="O18" s="278" t="e">
        <f>'YY%4qsea adj'!N9</f>
        <v>#REF!</v>
      </c>
      <c r="P18" s="278" t="e">
        <f>'YY%4qsea adj'!O9</f>
        <v>#REF!</v>
      </c>
      <c r="Q18" s="278" t="e">
        <f>'YY%4qsea adj'!P9</f>
        <v>#REF!</v>
      </c>
      <c r="R18" s="278" t="e">
        <f>'YY%4qsea adj'!Q9</f>
        <v>#REF!</v>
      </c>
      <c r="S18" s="278" t="e">
        <f>'YY%4qsea adj'!R9</f>
        <v>#REF!</v>
      </c>
      <c r="T18" s="278" t="e">
        <f>'YY%4qsea adj'!S9</f>
        <v>#REF!</v>
      </c>
      <c r="U18" s="278" t="e">
        <f>'YY%4qsea adj'!T9</f>
        <v>#REF!</v>
      </c>
      <c r="V18" s="278" t="e">
        <f>'YY%4qsea adj'!U9</f>
        <v>#REF!</v>
      </c>
      <c r="W18" s="278" t="e">
        <f>'YY%4qsea adj'!V9</f>
        <v>#REF!</v>
      </c>
      <c r="X18" s="288" t="e">
        <f>'YY%4qsea adj'!W9</f>
        <v>#REF!</v>
      </c>
      <c r="Y18" s="288" t="e">
        <f>'YY%4qsea adj'!X9</f>
        <v>#REF!</v>
      </c>
      <c r="Z18" s="296" t="e">
        <f>'YY%4qsea adj'!Y9</f>
        <v>#REF!</v>
      </c>
      <c r="AC18" s="58" t="e">
        <f>'T4'!AC18/'T4'!AC14*100-100</f>
        <v>#REF!</v>
      </c>
      <c r="AD18" s="58" t="e">
        <f>'T4'!AD18/'T4'!AD14*100-100</f>
        <v>#REF!</v>
      </c>
      <c r="AE18" s="58" t="e">
        <f>'T4'!AE18/'T4'!AE14*100-100</f>
        <v>#REF!</v>
      </c>
    </row>
    <row r="19" spans="2:31" ht="18.75" customHeight="1">
      <c r="B19" s="1"/>
      <c r="C19" s="271">
        <v>2</v>
      </c>
      <c r="D19" s="266" t="e">
        <f>'YY%4qsea adj'!C10</f>
        <v>#REF!</v>
      </c>
      <c r="E19" s="32" t="e">
        <f>'YY%4qsea adj'!D10</f>
        <v>#REF!</v>
      </c>
      <c r="F19" s="267" t="e">
        <f>'YY%4qsea adj'!E10</f>
        <v>#REF!</v>
      </c>
      <c r="G19" s="266" t="e">
        <f>'YY%4qsea adj'!F10</f>
        <v>#REF!</v>
      </c>
      <c r="H19" s="268" t="e">
        <f>'YY%4qsea adj'!G10</f>
        <v>#REF!</v>
      </c>
      <c r="I19" s="268" t="e">
        <f>'YY%4qsea adj'!H10</f>
        <v>#REF!</v>
      </c>
      <c r="J19" s="268" t="e">
        <f>'YY%4qsea adj'!I10</f>
        <v>#REF!</v>
      </c>
      <c r="K19" s="268" t="e">
        <f>'YY%4qsea adj'!J10</f>
        <v>#REF!</v>
      </c>
      <c r="L19" s="268" t="e">
        <f>'YY%4qsea adj'!K10</f>
        <v>#REF!</v>
      </c>
      <c r="M19" s="278" t="e">
        <f>'YY%4qsea adj'!L10</f>
        <v>#REF!</v>
      </c>
      <c r="N19" s="278" t="e">
        <f>'YY%4qsea adj'!M10</f>
        <v>#REF!</v>
      </c>
      <c r="O19" s="278" t="e">
        <f>'YY%4qsea adj'!N10</f>
        <v>#REF!</v>
      </c>
      <c r="P19" s="278" t="e">
        <f>'YY%4qsea adj'!O10</f>
        <v>#REF!</v>
      </c>
      <c r="Q19" s="278" t="e">
        <f>'YY%4qsea adj'!P10</f>
        <v>#REF!</v>
      </c>
      <c r="R19" s="278" t="e">
        <f>'YY%4qsea adj'!Q10</f>
        <v>#REF!</v>
      </c>
      <c r="S19" s="278" t="e">
        <f>'YY%4qsea adj'!R10</f>
        <v>#REF!</v>
      </c>
      <c r="T19" s="278" t="e">
        <f>'YY%4qsea adj'!S10</f>
        <v>#REF!</v>
      </c>
      <c r="U19" s="278" t="e">
        <f>'YY%4qsea adj'!T10</f>
        <v>#REF!</v>
      </c>
      <c r="V19" s="278" t="e">
        <f>'YY%4qsea adj'!U10</f>
        <v>#REF!</v>
      </c>
      <c r="W19" s="278" t="e">
        <f>'YY%4qsea adj'!V10</f>
        <v>#REF!</v>
      </c>
      <c r="X19" s="288" t="e">
        <f>'YY%4qsea adj'!W10</f>
        <v>#REF!</v>
      </c>
      <c r="Y19" s="288" t="e">
        <f>'YY%4qsea adj'!X10</f>
        <v>#REF!</v>
      </c>
      <c r="Z19" s="296" t="e">
        <f>'YY%4qsea adj'!Y10</f>
        <v>#REF!</v>
      </c>
      <c r="AC19" s="58" t="e">
        <f>'T4'!AC19/'T4'!AC15*100-100</f>
        <v>#REF!</v>
      </c>
      <c r="AD19" s="58" t="e">
        <f>'T4'!AD19/'T4'!AD15*100-100</f>
        <v>#REF!</v>
      </c>
      <c r="AE19" s="58" t="e">
        <f>'T4'!AE19/'T4'!AE15*100-100</f>
        <v>#REF!</v>
      </c>
    </row>
    <row r="20" spans="2:31" ht="18.75" customHeight="1">
      <c r="B20" s="1"/>
      <c r="C20" s="271">
        <v>3</v>
      </c>
      <c r="D20" s="266" t="e">
        <f>'YY%4qsea adj'!C11</f>
        <v>#REF!</v>
      </c>
      <c r="E20" s="32" t="e">
        <f>'YY%4qsea adj'!D11</f>
        <v>#REF!</v>
      </c>
      <c r="F20" s="267" t="e">
        <f>'YY%4qsea adj'!E11</f>
        <v>#REF!</v>
      </c>
      <c r="G20" s="266" t="e">
        <f>'YY%4qsea adj'!F11</f>
        <v>#REF!</v>
      </c>
      <c r="H20" s="268" t="e">
        <f>'YY%4qsea adj'!G11</f>
        <v>#REF!</v>
      </c>
      <c r="I20" s="268" t="e">
        <f>'YY%4qsea adj'!H11</f>
        <v>#REF!</v>
      </c>
      <c r="J20" s="268" t="e">
        <f>'YY%4qsea adj'!I11</f>
        <v>#REF!</v>
      </c>
      <c r="K20" s="268" t="e">
        <f>'YY%4qsea adj'!J11</f>
        <v>#REF!</v>
      </c>
      <c r="L20" s="268" t="e">
        <f>'YY%4qsea adj'!K11</f>
        <v>#REF!</v>
      </c>
      <c r="M20" s="278" t="e">
        <f>'YY%4qsea adj'!L11</f>
        <v>#REF!</v>
      </c>
      <c r="N20" s="278" t="e">
        <f>'YY%4qsea adj'!M11</f>
        <v>#REF!</v>
      </c>
      <c r="O20" s="278" t="e">
        <f>'YY%4qsea adj'!N11</f>
        <v>#REF!</v>
      </c>
      <c r="P20" s="278" t="e">
        <f>'YY%4qsea adj'!O11</f>
        <v>#REF!</v>
      </c>
      <c r="Q20" s="278" t="e">
        <f>'YY%4qsea adj'!P11</f>
        <v>#REF!</v>
      </c>
      <c r="R20" s="278" t="e">
        <f>'YY%4qsea adj'!Q11</f>
        <v>#REF!</v>
      </c>
      <c r="S20" s="278" t="e">
        <f>'YY%4qsea adj'!R11</f>
        <v>#REF!</v>
      </c>
      <c r="T20" s="278" t="e">
        <f>'YY%4qsea adj'!S11</f>
        <v>#REF!</v>
      </c>
      <c r="U20" s="278" t="e">
        <f>'YY%4qsea adj'!T11</f>
        <v>#REF!</v>
      </c>
      <c r="V20" s="278" t="e">
        <f>'YY%4qsea adj'!U11</f>
        <v>#REF!</v>
      </c>
      <c r="W20" s="278" t="e">
        <f>'YY%4qsea adj'!V11</f>
        <v>#REF!</v>
      </c>
      <c r="X20" s="288" t="e">
        <f>'YY%4qsea adj'!W11</f>
        <v>#REF!</v>
      </c>
      <c r="Y20" s="288" t="e">
        <f>'YY%4qsea adj'!X11</f>
        <v>#REF!</v>
      </c>
      <c r="Z20" s="296" t="e">
        <f>'YY%4qsea adj'!Y11</f>
        <v>#REF!</v>
      </c>
      <c r="AC20" s="58" t="e">
        <f>'T4'!AC20/'T4'!AC16*100-100</f>
        <v>#REF!</v>
      </c>
      <c r="AD20" s="58" t="e">
        <f>'T4'!AD20/'T4'!AD16*100-100</f>
        <v>#REF!</v>
      </c>
      <c r="AE20" s="58" t="e">
        <f>'T4'!AE20/'T4'!AE16*100-100</f>
        <v>#REF!</v>
      </c>
    </row>
    <row r="21" spans="2:31" ht="18.75" customHeight="1">
      <c r="B21" s="1"/>
      <c r="C21" s="271">
        <v>4</v>
      </c>
      <c r="D21" s="266" t="e">
        <f>'YY%4qsea adj'!C12</f>
        <v>#REF!</v>
      </c>
      <c r="E21" s="32" t="e">
        <f>'YY%4qsea adj'!D12</f>
        <v>#REF!</v>
      </c>
      <c r="F21" s="267" t="e">
        <f>'YY%4qsea adj'!E12</f>
        <v>#REF!</v>
      </c>
      <c r="G21" s="266" t="e">
        <f>'YY%4qsea adj'!F12</f>
        <v>#REF!</v>
      </c>
      <c r="H21" s="268" t="e">
        <f>'YY%4qsea adj'!G12</f>
        <v>#REF!</v>
      </c>
      <c r="I21" s="268" t="e">
        <f>'YY%4qsea adj'!H12</f>
        <v>#REF!</v>
      </c>
      <c r="J21" s="268" t="e">
        <f>'YY%4qsea adj'!I12</f>
        <v>#REF!</v>
      </c>
      <c r="K21" s="268" t="e">
        <f>'YY%4qsea adj'!J12</f>
        <v>#REF!</v>
      </c>
      <c r="L21" s="268" t="e">
        <f>'YY%4qsea adj'!K12</f>
        <v>#REF!</v>
      </c>
      <c r="M21" s="278" t="e">
        <f>'YY%4qsea adj'!L12</f>
        <v>#REF!</v>
      </c>
      <c r="N21" s="278" t="e">
        <f>'YY%4qsea adj'!M12</f>
        <v>#REF!</v>
      </c>
      <c r="O21" s="278" t="e">
        <f>'YY%4qsea adj'!N12</f>
        <v>#REF!</v>
      </c>
      <c r="P21" s="278" t="e">
        <f>'YY%4qsea adj'!O12</f>
        <v>#REF!</v>
      </c>
      <c r="Q21" s="278" t="e">
        <f>'YY%4qsea adj'!P12</f>
        <v>#REF!</v>
      </c>
      <c r="R21" s="278" t="e">
        <f>'YY%4qsea adj'!Q12</f>
        <v>#REF!</v>
      </c>
      <c r="S21" s="278" t="e">
        <f>'YY%4qsea adj'!R12</f>
        <v>#REF!</v>
      </c>
      <c r="T21" s="278" t="e">
        <f>'YY%4qsea adj'!S12</f>
        <v>#REF!</v>
      </c>
      <c r="U21" s="278" t="e">
        <f>'YY%4qsea adj'!T12</f>
        <v>#REF!</v>
      </c>
      <c r="V21" s="278" t="e">
        <f>'YY%4qsea adj'!U12</f>
        <v>#REF!</v>
      </c>
      <c r="W21" s="278" t="e">
        <f>'YY%4qsea adj'!V12</f>
        <v>#REF!</v>
      </c>
      <c r="X21" s="288" t="e">
        <f>'YY%4qsea adj'!W12</f>
        <v>#REF!</v>
      </c>
      <c r="Y21" s="288" t="e">
        <f>'YY%4qsea adj'!X12</f>
        <v>#REF!</v>
      </c>
      <c r="Z21" s="296" t="e">
        <f>'YY%4qsea adj'!Y12</f>
        <v>#REF!</v>
      </c>
      <c r="AC21" s="58" t="e">
        <f>'T4'!AC21/'T4'!AC17*100-100</f>
        <v>#REF!</v>
      </c>
      <c r="AD21" s="58" t="e">
        <f>'T4'!AD21/'T4'!AD17*100-100</f>
        <v>#REF!</v>
      </c>
      <c r="AE21" s="58" t="e">
        <f>'T4'!AE21/'T4'!AE17*100-100</f>
        <v>#REF!</v>
      </c>
    </row>
    <row r="22" spans="2:31" ht="30" customHeight="1">
      <c r="B22" s="1">
        <v>2009</v>
      </c>
      <c r="C22" s="271">
        <v>1</v>
      </c>
      <c r="D22" s="266" t="e">
        <f>'YY%4qsea adj'!C13</f>
        <v>#REF!</v>
      </c>
      <c r="E22" s="32" t="e">
        <f>'YY%4qsea adj'!D13</f>
        <v>#REF!</v>
      </c>
      <c r="F22" s="267" t="e">
        <f>'YY%4qsea adj'!E13</f>
        <v>#REF!</v>
      </c>
      <c r="G22" s="266" t="e">
        <f>'YY%4qsea adj'!F13</f>
        <v>#REF!</v>
      </c>
      <c r="H22" s="268" t="e">
        <f>'YY%4qsea adj'!G13</f>
        <v>#REF!</v>
      </c>
      <c r="I22" s="268" t="e">
        <f>'YY%4qsea adj'!H13</f>
        <v>#REF!</v>
      </c>
      <c r="J22" s="268" t="e">
        <f>'YY%4qsea adj'!I13</f>
        <v>#REF!</v>
      </c>
      <c r="K22" s="268" t="e">
        <f>'YY%4qsea adj'!J13</f>
        <v>#REF!</v>
      </c>
      <c r="L22" s="268" t="e">
        <f>'YY%4qsea adj'!K13</f>
        <v>#REF!</v>
      </c>
      <c r="M22" s="278" t="e">
        <f>'YY%4qsea adj'!L13</f>
        <v>#REF!</v>
      </c>
      <c r="N22" s="278" t="e">
        <f>'YY%4qsea adj'!M13</f>
        <v>#REF!</v>
      </c>
      <c r="O22" s="278" t="e">
        <f>'YY%4qsea adj'!N13</f>
        <v>#REF!</v>
      </c>
      <c r="P22" s="278" t="e">
        <f>'YY%4qsea adj'!O13</f>
        <v>#REF!</v>
      </c>
      <c r="Q22" s="278" t="e">
        <f>'YY%4qsea adj'!P13</f>
        <v>#REF!</v>
      </c>
      <c r="R22" s="278" t="e">
        <f>'YY%4qsea adj'!Q13</f>
        <v>#REF!</v>
      </c>
      <c r="S22" s="278" t="e">
        <f>'YY%4qsea adj'!R13</f>
        <v>#REF!</v>
      </c>
      <c r="T22" s="278" t="e">
        <f>'YY%4qsea adj'!S13</f>
        <v>#REF!</v>
      </c>
      <c r="U22" s="278" t="e">
        <f>'YY%4qsea adj'!T13</f>
        <v>#REF!</v>
      </c>
      <c r="V22" s="278" t="e">
        <f>'YY%4qsea adj'!U13</f>
        <v>#REF!</v>
      </c>
      <c r="W22" s="278" t="e">
        <f>'YY%4qsea adj'!V13</f>
        <v>#REF!</v>
      </c>
      <c r="X22" s="288" t="e">
        <f>'YY%4qsea adj'!W13</f>
        <v>#REF!</v>
      </c>
      <c r="Y22" s="288" t="e">
        <f>'YY%4qsea adj'!X13</f>
        <v>#REF!</v>
      </c>
      <c r="Z22" s="296" t="e">
        <f>'YY%4qsea adj'!Y13</f>
        <v>#REF!</v>
      </c>
      <c r="AC22" s="58" t="e">
        <f>'T4'!AC22/'T4'!AC18*100-100</f>
        <v>#REF!</v>
      </c>
      <c r="AD22" s="58" t="e">
        <f>'T4'!AD22/'T4'!AD18*100-100</f>
        <v>#REF!</v>
      </c>
      <c r="AE22" s="58" t="e">
        <f>'T4'!AE22/'T4'!AE18*100-100</f>
        <v>#REF!</v>
      </c>
    </row>
    <row r="23" spans="2:31" ht="18.75" customHeight="1">
      <c r="B23" s="1"/>
      <c r="C23" s="271">
        <v>2</v>
      </c>
      <c r="D23" s="266" t="e">
        <f>'YY%4qsea adj'!C14</f>
        <v>#REF!</v>
      </c>
      <c r="E23" s="32" t="e">
        <f>'YY%4qsea adj'!D14</f>
        <v>#REF!</v>
      </c>
      <c r="F23" s="267" t="e">
        <f>'YY%4qsea adj'!E14</f>
        <v>#REF!</v>
      </c>
      <c r="G23" s="266" t="e">
        <f>'YY%4qsea adj'!F14</f>
        <v>#REF!</v>
      </c>
      <c r="H23" s="268" t="e">
        <f>'YY%4qsea adj'!G14</f>
        <v>#REF!</v>
      </c>
      <c r="I23" s="268" t="e">
        <f>'YY%4qsea adj'!H14</f>
        <v>#REF!</v>
      </c>
      <c r="J23" s="268" t="e">
        <f>'YY%4qsea adj'!I14</f>
        <v>#REF!</v>
      </c>
      <c r="K23" s="268" t="e">
        <f>'YY%4qsea adj'!J14</f>
        <v>#REF!</v>
      </c>
      <c r="L23" s="268" t="e">
        <f>'YY%4qsea adj'!K14</f>
        <v>#REF!</v>
      </c>
      <c r="M23" s="278" t="e">
        <f>'YY%4qsea adj'!L14</f>
        <v>#REF!</v>
      </c>
      <c r="N23" s="278" t="e">
        <f>'YY%4qsea adj'!M14</f>
        <v>#REF!</v>
      </c>
      <c r="O23" s="278" t="e">
        <f>'YY%4qsea adj'!N14</f>
        <v>#REF!</v>
      </c>
      <c r="P23" s="278" t="e">
        <f>'YY%4qsea adj'!O14</f>
        <v>#REF!</v>
      </c>
      <c r="Q23" s="278" t="e">
        <f>'YY%4qsea adj'!P14</f>
        <v>#REF!</v>
      </c>
      <c r="R23" s="278" t="e">
        <f>'YY%4qsea adj'!Q14</f>
        <v>#REF!</v>
      </c>
      <c r="S23" s="278" t="e">
        <f>'YY%4qsea adj'!R14</f>
        <v>#REF!</v>
      </c>
      <c r="T23" s="278" t="e">
        <f>'YY%4qsea adj'!S14</f>
        <v>#REF!</v>
      </c>
      <c r="U23" s="278" t="e">
        <f>'YY%4qsea adj'!T14</f>
        <v>#REF!</v>
      </c>
      <c r="V23" s="278" t="e">
        <f>'YY%4qsea adj'!U14</f>
        <v>#REF!</v>
      </c>
      <c r="W23" s="278" t="e">
        <f>'YY%4qsea adj'!V14</f>
        <v>#REF!</v>
      </c>
      <c r="X23" s="288" t="e">
        <f>'YY%4qsea adj'!W14</f>
        <v>#REF!</v>
      </c>
      <c r="Y23" s="288" t="e">
        <f>'YY%4qsea adj'!X14</f>
        <v>#REF!</v>
      </c>
      <c r="Z23" s="296" t="e">
        <f>'YY%4qsea adj'!Y14</f>
        <v>#REF!</v>
      </c>
      <c r="AC23" s="58" t="e">
        <f>'T4'!AC23/'T4'!AC19*100-100</f>
        <v>#REF!</v>
      </c>
      <c r="AD23" s="58" t="e">
        <f>'T4'!AD23/'T4'!AD19*100-100</f>
        <v>#REF!</v>
      </c>
      <c r="AE23" s="58" t="e">
        <f>'T4'!AE23/'T4'!AE19*100-100</f>
        <v>#REF!</v>
      </c>
    </row>
    <row r="24" spans="2:31" ht="18.75" customHeight="1">
      <c r="B24" s="1"/>
      <c r="C24" s="271">
        <v>3</v>
      </c>
      <c r="D24" s="266" t="e">
        <f>'YY%4qsea adj'!C15</f>
        <v>#REF!</v>
      </c>
      <c r="E24" s="32" t="e">
        <f>'YY%4qsea adj'!D15</f>
        <v>#REF!</v>
      </c>
      <c r="F24" s="267" t="e">
        <f>'YY%4qsea adj'!E15</f>
        <v>#REF!</v>
      </c>
      <c r="G24" s="266" t="e">
        <f>'YY%4qsea adj'!F15</f>
        <v>#REF!</v>
      </c>
      <c r="H24" s="268" t="e">
        <f>'YY%4qsea adj'!G15</f>
        <v>#REF!</v>
      </c>
      <c r="I24" s="268" t="e">
        <f>'YY%4qsea adj'!H15</f>
        <v>#REF!</v>
      </c>
      <c r="J24" s="268" t="e">
        <f>'YY%4qsea adj'!I15</f>
        <v>#REF!</v>
      </c>
      <c r="K24" s="268" t="e">
        <f>'YY%4qsea adj'!J15</f>
        <v>#REF!</v>
      </c>
      <c r="L24" s="268" t="e">
        <f>'YY%4qsea adj'!K15</f>
        <v>#REF!</v>
      </c>
      <c r="M24" s="278" t="e">
        <f>'YY%4qsea adj'!L15</f>
        <v>#REF!</v>
      </c>
      <c r="N24" s="278" t="e">
        <f>'YY%4qsea adj'!M15</f>
        <v>#REF!</v>
      </c>
      <c r="O24" s="278" t="e">
        <f>'YY%4qsea adj'!N15</f>
        <v>#REF!</v>
      </c>
      <c r="P24" s="278" t="e">
        <f>'YY%4qsea adj'!O15</f>
        <v>#REF!</v>
      </c>
      <c r="Q24" s="278" t="e">
        <f>'YY%4qsea adj'!P15</f>
        <v>#REF!</v>
      </c>
      <c r="R24" s="278" t="e">
        <f>'YY%4qsea adj'!Q15</f>
        <v>#REF!</v>
      </c>
      <c r="S24" s="278" t="e">
        <f>'YY%4qsea adj'!R15</f>
        <v>#REF!</v>
      </c>
      <c r="T24" s="278" t="e">
        <f>'YY%4qsea adj'!S15</f>
        <v>#REF!</v>
      </c>
      <c r="U24" s="278" t="e">
        <f>'YY%4qsea adj'!T15</f>
        <v>#REF!</v>
      </c>
      <c r="V24" s="278" t="e">
        <f>'YY%4qsea adj'!U15</f>
        <v>#REF!</v>
      </c>
      <c r="W24" s="278" t="e">
        <f>'YY%4qsea adj'!V15</f>
        <v>#REF!</v>
      </c>
      <c r="X24" s="288" t="e">
        <f>'YY%4qsea adj'!W15</f>
        <v>#REF!</v>
      </c>
      <c r="Y24" s="288" t="e">
        <f>'YY%4qsea adj'!X15</f>
        <v>#REF!</v>
      </c>
      <c r="Z24" s="296" t="e">
        <f>'YY%4qsea adj'!Y15</f>
        <v>#REF!</v>
      </c>
      <c r="AC24" s="58" t="e">
        <f>'T4'!AC24/'T4'!AC20*100-100</f>
        <v>#REF!</v>
      </c>
      <c r="AD24" s="58" t="e">
        <f>'T4'!AD24/'T4'!AD20*100-100</f>
        <v>#REF!</v>
      </c>
      <c r="AE24" s="58" t="e">
        <f>'T4'!AE24/'T4'!AE20*100-100</f>
        <v>#REF!</v>
      </c>
    </row>
    <row r="25" spans="2:31" ht="18.75" customHeight="1">
      <c r="B25" s="1"/>
      <c r="C25" s="271">
        <v>4</v>
      </c>
      <c r="D25" s="266" t="e">
        <f>'YY%4qsea adj'!C16</f>
        <v>#REF!</v>
      </c>
      <c r="E25" s="32" t="e">
        <f>'YY%4qsea adj'!D16</f>
        <v>#REF!</v>
      </c>
      <c r="F25" s="267" t="e">
        <f>'YY%4qsea adj'!E16</f>
        <v>#REF!</v>
      </c>
      <c r="G25" s="266" t="e">
        <f>'YY%4qsea adj'!F16</f>
        <v>#REF!</v>
      </c>
      <c r="H25" s="268" t="e">
        <f>'YY%4qsea adj'!G16</f>
        <v>#REF!</v>
      </c>
      <c r="I25" s="268" t="e">
        <f>'YY%4qsea adj'!H16</f>
        <v>#REF!</v>
      </c>
      <c r="J25" s="268" t="e">
        <f>'YY%4qsea adj'!I16</f>
        <v>#REF!</v>
      </c>
      <c r="K25" s="268" t="e">
        <f>'YY%4qsea adj'!J16</f>
        <v>#REF!</v>
      </c>
      <c r="L25" s="268" t="e">
        <f>'YY%4qsea adj'!K16</f>
        <v>#REF!</v>
      </c>
      <c r="M25" s="278" t="e">
        <f>'YY%4qsea adj'!L16</f>
        <v>#REF!</v>
      </c>
      <c r="N25" s="278" t="e">
        <f>'YY%4qsea adj'!M16</f>
        <v>#REF!</v>
      </c>
      <c r="O25" s="278" t="e">
        <f>'YY%4qsea adj'!N16</f>
        <v>#REF!</v>
      </c>
      <c r="P25" s="278" t="e">
        <f>'YY%4qsea adj'!O16</f>
        <v>#REF!</v>
      </c>
      <c r="Q25" s="278" t="e">
        <f>'YY%4qsea adj'!P16</f>
        <v>#REF!</v>
      </c>
      <c r="R25" s="278" t="e">
        <f>'YY%4qsea adj'!Q16</f>
        <v>#REF!</v>
      </c>
      <c r="S25" s="278" t="e">
        <f>'YY%4qsea adj'!R16</f>
        <v>#REF!</v>
      </c>
      <c r="T25" s="278" t="e">
        <f>'YY%4qsea adj'!S16</f>
        <v>#REF!</v>
      </c>
      <c r="U25" s="278" t="e">
        <f>'YY%4qsea adj'!T16</f>
        <v>#REF!</v>
      </c>
      <c r="V25" s="278" t="e">
        <f>'YY%4qsea adj'!U16</f>
        <v>#REF!</v>
      </c>
      <c r="W25" s="278" t="e">
        <f>'YY%4qsea adj'!V16</f>
        <v>#REF!</v>
      </c>
      <c r="X25" s="288" t="e">
        <f>'YY%4qsea adj'!W16</f>
        <v>#REF!</v>
      </c>
      <c r="Y25" s="288" t="e">
        <f>'YY%4qsea adj'!X16</f>
        <v>#REF!</v>
      </c>
      <c r="Z25" s="296" t="e">
        <f>'YY%4qsea adj'!Y16</f>
        <v>#REF!</v>
      </c>
      <c r="AC25" s="58" t="e">
        <f>'T4'!AC25/'T4'!AC21*100-100</f>
        <v>#REF!</v>
      </c>
      <c r="AD25" s="58" t="e">
        <f>'T4'!AD25/'T4'!AD21*100-100</f>
        <v>#REF!</v>
      </c>
      <c r="AE25" s="58" t="e">
        <f>'T4'!AE25/'T4'!AE21*100-100</f>
        <v>#REF!</v>
      </c>
    </row>
    <row r="26" spans="2:31" ht="30" customHeight="1">
      <c r="B26" s="1">
        <v>2010</v>
      </c>
      <c r="C26" s="271">
        <v>1</v>
      </c>
      <c r="D26" s="266" t="e">
        <f>'YY%4qsea adj'!C17</f>
        <v>#REF!</v>
      </c>
      <c r="E26" s="32" t="e">
        <f>'YY%4qsea adj'!D17</f>
        <v>#REF!</v>
      </c>
      <c r="F26" s="267" t="e">
        <f>'YY%4qsea adj'!E17</f>
        <v>#REF!</v>
      </c>
      <c r="G26" s="266" t="e">
        <f>'YY%4qsea adj'!F17</f>
        <v>#REF!</v>
      </c>
      <c r="H26" s="268" t="e">
        <f>'YY%4qsea adj'!G17</f>
        <v>#REF!</v>
      </c>
      <c r="I26" s="268" t="e">
        <f>'YY%4qsea adj'!H17</f>
        <v>#REF!</v>
      </c>
      <c r="J26" s="268" t="e">
        <f>'YY%4qsea adj'!I17</f>
        <v>#REF!</v>
      </c>
      <c r="K26" s="268" t="e">
        <f>'YY%4qsea adj'!J17</f>
        <v>#REF!</v>
      </c>
      <c r="L26" s="268" t="e">
        <f>'YY%4qsea adj'!K17</f>
        <v>#REF!</v>
      </c>
      <c r="M26" s="278" t="e">
        <f>'YY%4qsea adj'!L17</f>
        <v>#REF!</v>
      </c>
      <c r="N26" s="278" t="e">
        <f>'YY%4qsea adj'!M17</f>
        <v>#REF!</v>
      </c>
      <c r="O26" s="278" t="e">
        <f>'YY%4qsea adj'!N17</f>
        <v>#REF!</v>
      </c>
      <c r="P26" s="278" t="e">
        <f>'YY%4qsea adj'!O17</f>
        <v>#REF!</v>
      </c>
      <c r="Q26" s="278" t="e">
        <f>'YY%4qsea adj'!P17</f>
        <v>#REF!</v>
      </c>
      <c r="R26" s="278" t="e">
        <f>'YY%4qsea adj'!Q17</f>
        <v>#REF!</v>
      </c>
      <c r="S26" s="278" t="e">
        <f>'YY%4qsea adj'!R17</f>
        <v>#REF!</v>
      </c>
      <c r="T26" s="278" t="e">
        <f>'YY%4qsea adj'!S17</f>
        <v>#REF!</v>
      </c>
      <c r="U26" s="278" t="e">
        <f>'YY%4qsea adj'!T17</f>
        <v>#REF!</v>
      </c>
      <c r="V26" s="278" t="e">
        <f>'YY%4qsea adj'!U17</f>
        <v>#REF!</v>
      </c>
      <c r="W26" s="278" t="e">
        <f>'YY%4qsea adj'!V17</f>
        <v>#REF!</v>
      </c>
      <c r="X26" s="288" t="e">
        <f>'YY%4qsea adj'!W17</f>
        <v>#REF!</v>
      </c>
      <c r="Y26" s="288" t="e">
        <f>'YY%4qsea adj'!X17</f>
        <v>#REF!</v>
      </c>
      <c r="Z26" s="296" t="e">
        <f>'YY%4qsea adj'!Y17</f>
        <v>#REF!</v>
      </c>
      <c r="AC26" s="58" t="e">
        <f>'T4'!AC26/'T4'!AC22*100-100</f>
        <v>#REF!</v>
      </c>
      <c r="AD26" s="58" t="e">
        <f>'T4'!AD26/'T4'!AD22*100-100</f>
        <v>#REF!</v>
      </c>
      <c r="AE26" s="58" t="e">
        <f>'T4'!AE26/'T4'!AE22*100-100</f>
        <v>#REF!</v>
      </c>
    </row>
    <row r="27" spans="2:31" ht="18.75" customHeight="1">
      <c r="B27" s="1"/>
      <c r="C27" s="271">
        <v>2</v>
      </c>
      <c r="D27" s="266" t="e">
        <f>'YY%4qsea adj'!C18</f>
        <v>#REF!</v>
      </c>
      <c r="E27" s="32" t="e">
        <f>'YY%4qsea adj'!D18</f>
        <v>#REF!</v>
      </c>
      <c r="F27" s="267" t="e">
        <f>'YY%4qsea adj'!E18</f>
        <v>#REF!</v>
      </c>
      <c r="G27" s="266" t="e">
        <f>'YY%4qsea adj'!F18</f>
        <v>#REF!</v>
      </c>
      <c r="H27" s="268" t="e">
        <f>'YY%4qsea adj'!G18</f>
        <v>#REF!</v>
      </c>
      <c r="I27" s="268" t="e">
        <f>'YY%4qsea adj'!H18</f>
        <v>#REF!</v>
      </c>
      <c r="J27" s="268" t="e">
        <f>'YY%4qsea adj'!I18</f>
        <v>#REF!</v>
      </c>
      <c r="K27" s="268" t="e">
        <f>'YY%4qsea adj'!J18</f>
        <v>#REF!</v>
      </c>
      <c r="L27" s="268" t="e">
        <f>'YY%4qsea adj'!K18</f>
        <v>#REF!</v>
      </c>
      <c r="M27" s="278" t="e">
        <f>'YY%4qsea adj'!L18</f>
        <v>#REF!</v>
      </c>
      <c r="N27" s="278" t="e">
        <f>'YY%4qsea adj'!M18</f>
        <v>#REF!</v>
      </c>
      <c r="O27" s="278" t="e">
        <f>'YY%4qsea adj'!N18</f>
        <v>#REF!</v>
      </c>
      <c r="P27" s="278" t="e">
        <f>'YY%4qsea adj'!O18</f>
        <v>#REF!</v>
      </c>
      <c r="Q27" s="278" t="e">
        <f>'YY%4qsea adj'!P18</f>
        <v>#REF!</v>
      </c>
      <c r="R27" s="278" t="e">
        <f>'YY%4qsea adj'!Q18</f>
        <v>#REF!</v>
      </c>
      <c r="S27" s="278" t="e">
        <f>'YY%4qsea adj'!R18</f>
        <v>#REF!</v>
      </c>
      <c r="T27" s="278" t="e">
        <f>'YY%4qsea adj'!S18</f>
        <v>#REF!</v>
      </c>
      <c r="U27" s="278" t="e">
        <f>'YY%4qsea adj'!T18</f>
        <v>#REF!</v>
      </c>
      <c r="V27" s="278" t="e">
        <f>'YY%4qsea adj'!U18</f>
        <v>#REF!</v>
      </c>
      <c r="W27" s="278" t="e">
        <f>'YY%4qsea adj'!V18</f>
        <v>#REF!</v>
      </c>
      <c r="X27" s="288" t="e">
        <f>'YY%4qsea adj'!W18</f>
        <v>#REF!</v>
      </c>
      <c r="Y27" s="288" t="e">
        <f>'YY%4qsea adj'!X18</f>
        <v>#REF!</v>
      </c>
      <c r="Z27" s="296" t="e">
        <f>'YY%4qsea adj'!Y18</f>
        <v>#REF!</v>
      </c>
      <c r="AC27" s="58" t="e">
        <f>'T4'!AC27/'T4'!AC23*100-100</f>
        <v>#REF!</v>
      </c>
      <c r="AD27" s="58" t="e">
        <f>'T4'!AD27/'T4'!AD23*100-100</f>
        <v>#REF!</v>
      </c>
      <c r="AE27" s="58" t="e">
        <f>'T4'!AE27/'T4'!AE23*100-100</f>
        <v>#REF!</v>
      </c>
    </row>
    <row r="28" spans="2:31" ht="18.75" customHeight="1">
      <c r="B28" s="1"/>
      <c r="C28" s="271">
        <v>3</v>
      </c>
      <c r="D28" s="266" t="e">
        <f>'YY%4qsea adj'!C19</f>
        <v>#REF!</v>
      </c>
      <c r="E28" s="32" t="e">
        <f>'YY%4qsea adj'!D19</f>
        <v>#REF!</v>
      </c>
      <c r="F28" s="267" t="e">
        <f>'YY%4qsea adj'!E19</f>
        <v>#REF!</v>
      </c>
      <c r="G28" s="266" t="e">
        <f>'YY%4qsea adj'!F19</f>
        <v>#REF!</v>
      </c>
      <c r="H28" s="268" t="e">
        <f>'YY%4qsea adj'!G19</f>
        <v>#REF!</v>
      </c>
      <c r="I28" s="268" t="e">
        <f>'YY%4qsea adj'!H19</f>
        <v>#REF!</v>
      </c>
      <c r="J28" s="268" t="e">
        <f>'YY%4qsea adj'!I19</f>
        <v>#REF!</v>
      </c>
      <c r="K28" s="268" t="e">
        <f>'YY%4qsea adj'!J19</f>
        <v>#REF!</v>
      </c>
      <c r="L28" s="268" t="e">
        <f>'YY%4qsea adj'!K19</f>
        <v>#REF!</v>
      </c>
      <c r="M28" s="278" t="e">
        <f>'YY%4qsea adj'!L19</f>
        <v>#REF!</v>
      </c>
      <c r="N28" s="278" t="e">
        <f>'YY%4qsea adj'!M19</f>
        <v>#REF!</v>
      </c>
      <c r="O28" s="278" t="e">
        <f>'YY%4qsea adj'!N19</f>
        <v>#REF!</v>
      </c>
      <c r="P28" s="278" t="e">
        <f>'YY%4qsea adj'!O19</f>
        <v>#REF!</v>
      </c>
      <c r="Q28" s="278" t="e">
        <f>'YY%4qsea adj'!P19</f>
        <v>#REF!</v>
      </c>
      <c r="R28" s="278" t="e">
        <f>'YY%4qsea adj'!Q19</f>
        <v>#REF!</v>
      </c>
      <c r="S28" s="278" t="e">
        <f>'YY%4qsea adj'!R19</f>
        <v>#REF!</v>
      </c>
      <c r="T28" s="278" t="e">
        <f>'YY%4qsea adj'!S19</f>
        <v>#REF!</v>
      </c>
      <c r="U28" s="278" t="e">
        <f>'YY%4qsea adj'!T19</f>
        <v>#REF!</v>
      </c>
      <c r="V28" s="278" t="e">
        <f>'YY%4qsea adj'!U19</f>
        <v>#REF!</v>
      </c>
      <c r="W28" s="278" t="e">
        <f>'YY%4qsea adj'!V19</f>
        <v>#REF!</v>
      </c>
      <c r="X28" s="288" t="e">
        <f>'YY%4qsea adj'!W19</f>
        <v>#REF!</v>
      </c>
      <c r="Y28" s="288" t="e">
        <f>'YY%4qsea adj'!X19</f>
        <v>#REF!</v>
      </c>
      <c r="Z28" s="296" t="e">
        <f>'YY%4qsea adj'!Y19</f>
        <v>#REF!</v>
      </c>
      <c r="AC28" s="58" t="e">
        <f>'T4'!AC28/'T4'!AC24*100-100</f>
        <v>#REF!</v>
      </c>
      <c r="AD28" s="58" t="e">
        <f>'T4'!AD28/'T4'!AD24*100-100</f>
        <v>#REF!</v>
      </c>
      <c r="AE28" s="58" t="e">
        <f>'T4'!AE28/'T4'!AE24*100-100</f>
        <v>#REF!</v>
      </c>
    </row>
    <row r="29" spans="2:31" ht="18.75" customHeight="1">
      <c r="B29" s="1"/>
      <c r="C29" s="271">
        <v>4</v>
      </c>
      <c r="D29" s="266" t="e">
        <f>'YY%4qsea adj'!C20</f>
        <v>#REF!</v>
      </c>
      <c r="E29" s="32" t="e">
        <f>'YY%4qsea adj'!D20</f>
        <v>#REF!</v>
      </c>
      <c r="F29" s="267" t="e">
        <f>'YY%4qsea adj'!E20</f>
        <v>#REF!</v>
      </c>
      <c r="G29" s="266" t="e">
        <f>'YY%4qsea adj'!F20</f>
        <v>#REF!</v>
      </c>
      <c r="H29" s="268" t="e">
        <f>'YY%4qsea adj'!G20</f>
        <v>#REF!</v>
      </c>
      <c r="I29" s="268" t="e">
        <f>'YY%4qsea adj'!H20</f>
        <v>#REF!</v>
      </c>
      <c r="J29" s="268" t="e">
        <f>'YY%4qsea adj'!I20</f>
        <v>#REF!</v>
      </c>
      <c r="K29" s="268" t="e">
        <f>'YY%4qsea adj'!J20</f>
        <v>#REF!</v>
      </c>
      <c r="L29" s="268" t="e">
        <f>'YY%4qsea adj'!K20</f>
        <v>#REF!</v>
      </c>
      <c r="M29" s="278" t="e">
        <f>'YY%4qsea adj'!L20</f>
        <v>#REF!</v>
      </c>
      <c r="N29" s="278" t="e">
        <f>'YY%4qsea adj'!M20</f>
        <v>#REF!</v>
      </c>
      <c r="O29" s="278" t="e">
        <f>'YY%4qsea adj'!N20</f>
        <v>#REF!</v>
      </c>
      <c r="P29" s="278" t="e">
        <f>'YY%4qsea adj'!O20</f>
        <v>#REF!</v>
      </c>
      <c r="Q29" s="278" t="e">
        <f>'YY%4qsea adj'!P20</f>
        <v>#REF!</v>
      </c>
      <c r="R29" s="278" t="e">
        <f>'YY%4qsea adj'!Q20</f>
        <v>#REF!</v>
      </c>
      <c r="S29" s="278" t="e">
        <f>'YY%4qsea adj'!R20</f>
        <v>#REF!</v>
      </c>
      <c r="T29" s="278" t="e">
        <f>'YY%4qsea adj'!S20</f>
        <v>#REF!</v>
      </c>
      <c r="U29" s="278" t="e">
        <f>'YY%4qsea adj'!T20</f>
        <v>#REF!</v>
      </c>
      <c r="V29" s="278" t="e">
        <f>'YY%4qsea adj'!U20</f>
        <v>#REF!</v>
      </c>
      <c r="W29" s="278" t="e">
        <f>'YY%4qsea adj'!V20</f>
        <v>#REF!</v>
      </c>
      <c r="X29" s="288" t="e">
        <f>'YY%4qsea adj'!W20</f>
        <v>#REF!</v>
      </c>
      <c r="Y29" s="288" t="e">
        <f>'YY%4qsea adj'!X20</f>
        <v>#REF!</v>
      </c>
      <c r="Z29" s="296" t="e">
        <f>'YY%4qsea adj'!Y20</f>
        <v>#REF!</v>
      </c>
      <c r="AC29" s="58" t="e">
        <f>'T4'!AC29/'T4'!AC25*100-100</f>
        <v>#REF!</v>
      </c>
      <c r="AD29" s="58" t="e">
        <f>'T4'!AD29/'T4'!AD25*100-100</f>
        <v>#REF!</v>
      </c>
      <c r="AE29" s="58" t="e">
        <f>'T4'!AE29/'T4'!AE25*100-100</f>
        <v>#REF!</v>
      </c>
    </row>
    <row r="30" spans="2:31" ht="30" customHeight="1">
      <c r="B30" s="1">
        <v>2011</v>
      </c>
      <c r="C30" s="271">
        <v>1</v>
      </c>
      <c r="D30" s="266" t="e">
        <f>'YY%4qsea adj'!C21</f>
        <v>#REF!</v>
      </c>
      <c r="E30" s="32" t="e">
        <f>'YY%4qsea adj'!D21</f>
        <v>#REF!</v>
      </c>
      <c r="F30" s="267" t="e">
        <f>'YY%4qsea adj'!E21</f>
        <v>#REF!</v>
      </c>
      <c r="G30" s="266" t="e">
        <f>'YY%4qsea adj'!F21</f>
        <v>#REF!</v>
      </c>
      <c r="H30" s="268" t="e">
        <f>'YY%4qsea adj'!G21</f>
        <v>#REF!</v>
      </c>
      <c r="I30" s="268" t="e">
        <f>'YY%4qsea adj'!H21</f>
        <v>#REF!</v>
      </c>
      <c r="J30" s="268" t="e">
        <f>'YY%4qsea adj'!I21</f>
        <v>#REF!</v>
      </c>
      <c r="K30" s="268" t="e">
        <f>'YY%4qsea adj'!J21</f>
        <v>#REF!</v>
      </c>
      <c r="L30" s="268" t="e">
        <f>'YY%4qsea adj'!K21</f>
        <v>#REF!</v>
      </c>
      <c r="M30" s="278" t="e">
        <f>'YY%4qsea adj'!L21</f>
        <v>#REF!</v>
      </c>
      <c r="N30" s="278" t="e">
        <f>'YY%4qsea adj'!M21</f>
        <v>#REF!</v>
      </c>
      <c r="O30" s="278" t="e">
        <f>'YY%4qsea adj'!N21</f>
        <v>#REF!</v>
      </c>
      <c r="P30" s="278" t="e">
        <f>'YY%4qsea adj'!O21</f>
        <v>#REF!</v>
      </c>
      <c r="Q30" s="278" t="e">
        <f>'YY%4qsea adj'!P21</f>
        <v>#REF!</v>
      </c>
      <c r="R30" s="278" t="e">
        <f>'YY%4qsea adj'!Q21</f>
        <v>#REF!</v>
      </c>
      <c r="S30" s="278" t="e">
        <f>'YY%4qsea adj'!R21</f>
        <v>#REF!</v>
      </c>
      <c r="T30" s="278" t="e">
        <f>'YY%4qsea adj'!S21</f>
        <v>#REF!</v>
      </c>
      <c r="U30" s="278" t="e">
        <f>'YY%4qsea adj'!T21</f>
        <v>#REF!</v>
      </c>
      <c r="V30" s="278" t="e">
        <f>'YY%4qsea adj'!U21</f>
        <v>#REF!</v>
      </c>
      <c r="W30" s="278" t="e">
        <f>'YY%4qsea adj'!V21</f>
        <v>#REF!</v>
      </c>
      <c r="X30" s="288" t="e">
        <f>'YY%4qsea adj'!W21</f>
        <v>#REF!</v>
      </c>
      <c r="Y30" s="288" t="e">
        <f>'YY%4qsea adj'!X21</f>
        <v>#REF!</v>
      </c>
      <c r="Z30" s="296" t="e">
        <f>'YY%4qsea adj'!Y21</f>
        <v>#REF!</v>
      </c>
      <c r="AC30" s="58" t="e">
        <f>'T4'!AC30/'T4'!AC26*100-100</f>
        <v>#REF!</v>
      </c>
      <c r="AD30" s="58" t="e">
        <f>'T4'!AD30/'T4'!AD26*100-100</f>
        <v>#REF!</v>
      </c>
      <c r="AE30" s="58" t="e">
        <f>'T4'!AE30/'T4'!AE26*100-100</f>
        <v>#REF!</v>
      </c>
    </row>
    <row r="31" spans="2:31" ht="18.75" customHeight="1">
      <c r="B31" s="1"/>
      <c r="C31" s="271">
        <v>2</v>
      </c>
      <c r="D31" s="266" t="e">
        <f>'YY%4qsea adj'!C22</f>
        <v>#REF!</v>
      </c>
      <c r="E31" s="32" t="e">
        <f>'YY%4qsea adj'!D22</f>
        <v>#REF!</v>
      </c>
      <c r="F31" s="267" t="e">
        <f>'YY%4qsea adj'!E22</f>
        <v>#REF!</v>
      </c>
      <c r="G31" s="266" t="e">
        <f>'YY%4qsea adj'!F22</f>
        <v>#REF!</v>
      </c>
      <c r="H31" s="268" t="e">
        <f>'YY%4qsea adj'!G22</f>
        <v>#REF!</v>
      </c>
      <c r="I31" s="268" t="e">
        <f>'YY%4qsea adj'!H22</f>
        <v>#REF!</v>
      </c>
      <c r="J31" s="268" t="e">
        <f>'YY%4qsea adj'!I22</f>
        <v>#REF!</v>
      </c>
      <c r="K31" s="268" t="e">
        <f>'YY%4qsea adj'!J22</f>
        <v>#REF!</v>
      </c>
      <c r="L31" s="268" t="e">
        <f>'YY%4qsea adj'!K22</f>
        <v>#REF!</v>
      </c>
      <c r="M31" s="278" t="e">
        <f>'YY%4qsea adj'!L22</f>
        <v>#REF!</v>
      </c>
      <c r="N31" s="278" t="e">
        <f>'YY%4qsea adj'!M22</f>
        <v>#REF!</v>
      </c>
      <c r="O31" s="278" t="e">
        <f>'YY%4qsea adj'!N22</f>
        <v>#REF!</v>
      </c>
      <c r="P31" s="278" t="e">
        <f>'YY%4qsea adj'!O22</f>
        <v>#REF!</v>
      </c>
      <c r="Q31" s="278" t="e">
        <f>'YY%4qsea adj'!P22</f>
        <v>#REF!</v>
      </c>
      <c r="R31" s="278" t="e">
        <f>'YY%4qsea adj'!Q22</f>
        <v>#REF!</v>
      </c>
      <c r="S31" s="278" t="e">
        <f>'YY%4qsea adj'!R22</f>
        <v>#REF!</v>
      </c>
      <c r="T31" s="278" t="e">
        <f>'YY%4qsea adj'!S22</f>
        <v>#REF!</v>
      </c>
      <c r="U31" s="278" t="e">
        <f>'YY%4qsea adj'!T22</f>
        <v>#REF!</v>
      </c>
      <c r="V31" s="278" t="e">
        <f>'YY%4qsea adj'!U22</f>
        <v>#REF!</v>
      </c>
      <c r="W31" s="278" t="e">
        <f>'YY%4qsea adj'!V22</f>
        <v>#REF!</v>
      </c>
      <c r="X31" s="288" t="e">
        <f>'YY%4qsea adj'!W22</f>
        <v>#REF!</v>
      </c>
      <c r="Y31" s="288" t="e">
        <f>'YY%4qsea adj'!X22</f>
        <v>#REF!</v>
      </c>
      <c r="Z31" s="296" t="e">
        <f>'YY%4qsea adj'!Y22</f>
        <v>#REF!</v>
      </c>
      <c r="AC31" s="58" t="e">
        <f>'T4'!AC31/'T4'!AC27*100-100</f>
        <v>#REF!</v>
      </c>
      <c r="AD31" s="58" t="e">
        <f>'T4'!AD31/'T4'!AD27*100-100</f>
        <v>#REF!</v>
      </c>
      <c r="AE31" s="58" t="e">
        <f>'T4'!AE31/'T4'!AE27*100-100</f>
        <v>#REF!</v>
      </c>
    </row>
    <row r="32" spans="2:31" ht="18.75" customHeight="1">
      <c r="B32" s="1"/>
      <c r="C32" s="271" t="s">
        <v>65</v>
      </c>
      <c r="D32" s="266" t="e">
        <f>'YY%4qsea adj'!C23</f>
        <v>#REF!</v>
      </c>
      <c r="E32" s="32" t="e">
        <f>'YY%4qsea adj'!D23</f>
        <v>#REF!</v>
      </c>
      <c r="F32" s="267" t="e">
        <f>'YY%4qsea adj'!E23</f>
        <v>#REF!</v>
      </c>
      <c r="G32" s="266" t="e">
        <f>'YY%4qsea adj'!F23</f>
        <v>#REF!</v>
      </c>
      <c r="H32" s="268" t="e">
        <f>'YY%4qsea adj'!G23</f>
        <v>#REF!</v>
      </c>
      <c r="I32" s="268" t="e">
        <f>'YY%4qsea adj'!H23</f>
        <v>#REF!</v>
      </c>
      <c r="J32" s="268" t="e">
        <f>'YY%4qsea adj'!I23</f>
        <v>#REF!</v>
      </c>
      <c r="K32" s="268" t="e">
        <f>'YY%4qsea adj'!J23</f>
        <v>#REF!</v>
      </c>
      <c r="L32" s="268" t="e">
        <f>'YY%4qsea adj'!K23</f>
        <v>#REF!</v>
      </c>
      <c r="M32" s="278" t="e">
        <f>'YY%4qsea adj'!L23</f>
        <v>#REF!</v>
      </c>
      <c r="N32" s="278" t="e">
        <f>'YY%4qsea adj'!M23</f>
        <v>#REF!</v>
      </c>
      <c r="O32" s="278" t="e">
        <f>'YY%4qsea adj'!N23</f>
        <v>#REF!</v>
      </c>
      <c r="P32" s="278" t="e">
        <f>'YY%4qsea adj'!O23</f>
        <v>#REF!</v>
      </c>
      <c r="Q32" s="278" t="e">
        <f>'YY%4qsea adj'!P23</f>
        <v>#REF!</v>
      </c>
      <c r="R32" s="278" t="e">
        <f>'YY%4qsea adj'!Q23</f>
        <v>#REF!</v>
      </c>
      <c r="S32" s="278" t="e">
        <f>'YY%4qsea adj'!R23</f>
        <v>#REF!</v>
      </c>
      <c r="T32" s="278" t="e">
        <f>'YY%4qsea adj'!S23</f>
        <v>#REF!</v>
      </c>
      <c r="U32" s="278" t="e">
        <f>'YY%4qsea adj'!T23</f>
        <v>#REF!</v>
      </c>
      <c r="V32" s="278" t="e">
        <f>'YY%4qsea adj'!U23</f>
        <v>#REF!</v>
      </c>
      <c r="W32" s="278" t="e">
        <f>'YY%4qsea adj'!V23</f>
        <v>#REF!</v>
      </c>
      <c r="X32" s="288" t="e">
        <f>'YY%4qsea adj'!W23</f>
        <v>#REF!</v>
      </c>
      <c r="Y32" s="288" t="e">
        <f>'YY%4qsea adj'!X23</f>
        <v>#REF!</v>
      </c>
      <c r="Z32" s="296" t="e">
        <f>'YY%4qsea adj'!Y23</f>
        <v>#REF!</v>
      </c>
      <c r="AC32" s="58"/>
      <c r="AD32" s="58"/>
      <c r="AE32" s="58"/>
    </row>
    <row r="33" spans="2:26" ht="18.75" hidden="1" customHeight="1">
      <c r="B33" s="1"/>
      <c r="C33" s="271">
        <v>4</v>
      </c>
      <c r="D33" s="266">
        <f>'YY%4qsea adj'!C24</f>
        <v>0</v>
      </c>
      <c r="E33" s="32">
        <f>'YY%4qsea adj'!D24</f>
        <v>0</v>
      </c>
      <c r="F33" s="267">
        <f>'YY%4qsea adj'!E24</f>
        <v>0</v>
      </c>
      <c r="G33" s="266">
        <f>'YY%4qsea adj'!F24</f>
        <v>0</v>
      </c>
      <c r="H33" s="268">
        <f>'YY%4qsea adj'!G24</f>
        <v>0</v>
      </c>
      <c r="I33" s="268">
        <f>'YY%4qsea adj'!H24</f>
        <v>0</v>
      </c>
      <c r="J33" s="268">
        <f>'YY%4qsea adj'!I24</f>
        <v>0</v>
      </c>
      <c r="K33" s="268">
        <f>'YY%4qsea adj'!J24</f>
        <v>0</v>
      </c>
      <c r="L33" s="268">
        <f>'YY%4qsea adj'!K24</f>
        <v>0</v>
      </c>
      <c r="M33" s="278">
        <f>'YY%4qsea adj'!L24</f>
        <v>0</v>
      </c>
      <c r="N33" s="278">
        <f>'YY%4qsea adj'!M24</f>
        <v>0</v>
      </c>
      <c r="O33" s="278">
        <f>'YY%4qsea adj'!N24</f>
        <v>0</v>
      </c>
      <c r="P33" s="278">
        <f>'YY%4qsea adj'!O24</f>
        <v>0</v>
      </c>
      <c r="Q33" s="278">
        <f>'YY%4qsea adj'!P24</f>
        <v>0</v>
      </c>
      <c r="R33" s="278">
        <f>'YY%4qsea adj'!Q24</f>
        <v>0</v>
      </c>
      <c r="S33" s="278">
        <f>'YY%4qsea adj'!R24</f>
        <v>0</v>
      </c>
      <c r="T33" s="278">
        <f>'YY%4qsea adj'!S24</f>
        <v>0</v>
      </c>
      <c r="U33" s="278">
        <f>'YY%4qsea adj'!T24</f>
        <v>0</v>
      </c>
      <c r="V33" s="278">
        <f>'YY%4qsea adj'!U24</f>
        <v>0</v>
      </c>
      <c r="W33" s="278">
        <f>'YY%4qsea adj'!V24</f>
        <v>0</v>
      </c>
      <c r="X33" s="288">
        <f>'YY%4qsea adj'!W24</f>
        <v>0</v>
      </c>
      <c r="Y33" s="288">
        <f>'YY%4qsea adj'!X24</f>
        <v>0</v>
      </c>
      <c r="Z33" s="296">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297"/>
      <c r="Z34" s="51"/>
    </row>
    <row r="35" spans="2:26" ht="15" customHeight="1">
      <c r="B35" s="36" t="s">
        <v>68</v>
      </c>
    </row>
    <row r="36" spans="2:26">
      <c r="B36" s="273" t="s">
        <v>112</v>
      </c>
    </row>
    <row r="37" spans="2:26">
      <c r="B37" s="273" t="s">
        <v>113</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4.4"/>
  <cols>
    <col min="4" max="4" width="8" customWidth="1"/>
    <col min="31" max="31" width="1.109375" customWidth="1"/>
  </cols>
  <sheetData>
    <row r="1" spans="1:10" ht="102" customHeight="1"/>
    <row r="2" spans="1:10">
      <c r="B2" t="s">
        <v>118</v>
      </c>
      <c r="E2" t="s">
        <v>119</v>
      </c>
    </row>
    <row r="3" spans="1:10">
      <c r="B3" t="s">
        <v>120</v>
      </c>
      <c r="C3" t="s">
        <v>121</v>
      </c>
      <c r="D3" t="s">
        <v>122</v>
      </c>
    </row>
    <row r="4" spans="1:10">
      <c r="B4" s="2" t="s">
        <v>123</v>
      </c>
      <c r="C4" s="2" t="s">
        <v>124</v>
      </c>
      <c r="E4" s="2" t="s">
        <v>123</v>
      </c>
      <c r="F4" s="2" t="s">
        <v>124</v>
      </c>
    </row>
    <row r="5" spans="1:10" ht="49.5" customHeight="1">
      <c r="A5" s="98" t="s">
        <v>82</v>
      </c>
      <c r="B5" s="119" t="e">
        <f>'T3'!Z14</f>
        <v>#REF!</v>
      </c>
      <c r="C5" s="119" t="e">
        <f>'T2'!Z14</f>
        <v>#REF!</v>
      </c>
      <c r="E5" s="119" t="e">
        <f>'T6'!Z14</f>
        <v>#REF!</v>
      </c>
      <c r="F5" s="119" t="e">
        <f>'T5'!Z14</f>
        <v>#REF!</v>
      </c>
      <c r="J5" t="s">
        <v>78</v>
      </c>
    </row>
    <row r="6" spans="1:10" ht="49.5" customHeight="1">
      <c r="A6" t="s">
        <v>83</v>
      </c>
      <c r="B6" s="119" t="e">
        <f>'T3'!Z15</f>
        <v>#REF!</v>
      </c>
      <c r="C6" s="119" t="e">
        <f>'T2'!Z15</f>
        <v>#REF!</v>
      </c>
      <c r="E6" s="119" t="e">
        <f>'T6'!Z15</f>
        <v>#REF!</v>
      </c>
      <c r="F6" s="119" t="e">
        <f>'T5'!Z15</f>
        <v>#REF!</v>
      </c>
      <c r="J6" t="s">
        <v>79</v>
      </c>
    </row>
    <row r="7" spans="1:10" ht="49.5" customHeight="1">
      <c r="A7" t="s">
        <v>85</v>
      </c>
      <c r="B7" s="119" t="e">
        <f>'T3'!Z16</f>
        <v>#REF!</v>
      </c>
      <c r="C7" s="119" t="e">
        <f>'T2'!Z16</f>
        <v>#REF!</v>
      </c>
      <c r="E7" s="119" t="e">
        <f>'T6'!Z16</f>
        <v>#REF!</v>
      </c>
      <c r="F7" s="119" t="e">
        <f>'T5'!Z16</f>
        <v>#REF!</v>
      </c>
      <c r="J7" t="s">
        <v>80</v>
      </c>
    </row>
    <row r="8" spans="1:10" ht="49.5" customHeight="1">
      <c r="A8" t="s">
        <v>87</v>
      </c>
      <c r="B8" s="119" t="e">
        <f>'T3'!Z17</f>
        <v>#REF!</v>
      </c>
      <c r="C8" s="119" t="e">
        <f>'T2'!Z17</f>
        <v>#REF!</v>
      </c>
      <c r="E8" s="119" t="e">
        <f>'T6'!Z17</f>
        <v>#REF!</v>
      </c>
      <c r="F8" s="119" t="e">
        <f>'T5'!Z17</f>
        <v>#REF!</v>
      </c>
      <c r="J8" t="s">
        <v>81</v>
      </c>
    </row>
    <row r="9" spans="1:10" ht="49.5" customHeight="1">
      <c r="A9" s="98" t="s">
        <v>89</v>
      </c>
      <c r="B9" s="119" t="e">
        <f>'T3'!Z18</f>
        <v>#REF!</v>
      </c>
      <c r="C9" s="119" t="e">
        <f>'T2'!Z18</f>
        <v>#REF!</v>
      </c>
      <c r="E9" s="119" t="e">
        <f>'T6'!Z18</f>
        <v>#REF!</v>
      </c>
      <c r="F9" s="119" t="e">
        <f>'T5'!Z18</f>
        <v>#REF!</v>
      </c>
      <c r="J9" t="s">
        <v>82</v>
      </c>
    </row>
    <row r="10" spans="1:10" ht="49.5" customHeight="1">
      <c r="A10" t="s">
        <v>91</v>
      </c>
      <c r="B10" s="119" t="e">
        <f>'T3'!Z19</f>
        <v>#REF!</v>
      </c>
      <c r="C10" s="119" t="e">
        <f>'T2'!Z19</f>
        <v>#REF!</v>
      </c>
      <c r="E10" s="119" t="e">
        <f>'T6'!Z19</f>
        <v>#REF!</v>
      </c>
      <c r="F10" s="119" t="e">
        <f>'T5'!Z19</f>
        <v>#REF!</v>
      </c>
      <c r="J10" t="s">
        <v>83</v>
      </c>
    </row>
    <row r="11" spans="1:10" ht="49.5" customHeight="1">
      <c r="A11" t="s">
        <v>92</v>
      </c>
      <c r="B11" s="119" t="e">
        <f>'T3'!Z20</f>
        <v>#REF!</v>
      </c>
      <c r="C11" s="119" t="e">
        <f>'T2'!Z20</f>
        <v>#REF!</v>
      </c>
      <c r="E11" s="119" t="e">
        <f>'T6'!Z20</f>
        <v>#REF!</v>
      </c>
      <c r="F11" s="119" t="e">
        <f>'T5'!Z20</f>
        <v>#REF!</v>
      </c>
      <c r="J11" t="s">
        <v>85</v>
      </c>
    </row>
    <row r="12" spans="1:10" ht="49.5" customHeight="1">
      <c r="A12" t="s">
        <v>93</v>
      </c>
      <c r="B12" s="119" t="e">
        <f>'T3'!Z21</f>
        <v>#REF!</v>
      </c>
      <c r="C12" s="119" t="e">
        <f>'T2'!Z21</f>
        <v>#REF!</v>
      </c>
      <c r="E12" s="119" t="e">
        <f>'T6'!Z21</f>
        <v>#REF!</v>
      </c>
      <c r="F12" s="119" t="e">
        <f>'T5'!Z21</f>
        <v>#REF!</v>
      </c>
      <c r="J12" t="s">
        <v>87</v>
      </c>
    </row>
    <row r="13" spans="1:10" ht="49.5" customHeight="1">
      <c r="A13" s="98" t="s">
        <v>94</v>
      </c>
      <c r="B13" s="119" t="e">
        <f>'T3'!Z22</f>
        <v>#REF!</v>
      </c>
      <c r="C13" s="119" t="e">
        <f>'T2'!Z22</f>
        <v>#REF!</v>
      </c>
      <c r="E13" s="119" t="e">
        <f>'T6'!Z22</f>
        <v>#REF!</v>
      </c>
      <c r="F13" s="119" t="e">
        <f>'T5'!Z22</f>
        <v>#REF!</v>
      </c>
      <c r="J13" t="s">
        <v>89</v>
      </c>
    </row>
    <row r="14" spans="1:10" ht="49.5" customHeight="1">
      <c r="A14" t="s">
        <v>95</v>
      </c>
      <c r="B14" s="119" t="e">
        <f>'T3'!Z23</f>
        <v>#REF!</v>
      </c>
      <c r="C14" s="119" t="e">
        <f>'T2'!Z23</f>
        <v>#REF!</v>
      </c>
      <c r="E14" s="119" t="e">
        <f>'T6'!Z23</f>
        <v>#REF!</v>
      </c>
      <c r="F14" s="119" t="e">
        <f>'T5'!Z23</f>
        <v>#REF!</v>
      </c>
      <c r="J14" t="s">
        <v>91</v>
      </c>
    </row>
    <row r="15" spans="1:10" ht="49.5" customHeight="1">
      <c r="A15" t="s">
        <v>96</v>
      </c>
      <c r="B15" s="119" t="e">
        <f>'T3'!Z24</f>
        <v>#REF!</v>
      </c>
      <c r="C15" s="119" t="e">
        <f>'T2'!Z24</f>
        <v>#REF!</v>
      </c>
      <c r="E15" s="119" t="e">
        <f>'T6'!Z24</f>
        <v>#REF!</v>
      </c>
      <c r="F15" s="119" t="e">
        <f>'T5'!Z24</f>
        <v>#REF!</v>
      </c>
      <c r="J15" t="s">
        <v>92</v>
      </c>
    </row>
    <row r="16" spans="1:10" ht="49.5" customHeight="1">
      <c r="A16" t="s">
        <v>97</v>
      </c>
      <c r="B16" s="119" t="e">
        <f>'T3'!Z25</f>
        <v>#REF!</v>
      </c>
      <c r="C16" s="119" t="e">
        <f>'T2'!Z25</f>
        <v>#REF!</v>
      </c>
      <c r="E16" s="119" t="e">
        <f>'T6'!Z25</f>
        <v>#REF!</v>
      </c>
      <c r="F16" s="119" t="e">
        <f>'T5'!Z25</f>
        <v>#REF!</v>
      </c>
      <c r="J16" t="s">
        <v>93</v>
      </c>
    </row>
    <row r="17" spans="1:10" ht="49.5" customHeight="1">
      <c r="A17" s="98" t="s">
        <v>98</v>
      </c>
      <c r="B17" s="119" t="e">
        <f>'T3'!Z26</f>
        <v>#REF!</v>
      </c>
      <c r="C17" s="119" t="e">
        <f>'T2'!Z26</f>
        <v>#REF!</v>
      </c>
      <c r="E17" s="119" t="e">
        <f>'T6'!Z26</f>
        <v>#REF!</v>
      </c>
      <c r="F17" s="119" t="e">
        <f>'T5'!Z26</f>
        <v>#REF!</v>
      </c>
      <c r="J17" t="s">
        <v>94</v>
      </c>
    </row>
    <row r="18" spans="1:10" ht="49.5" customHeight="1">
      <c r="A18" t="s">
        <v>99</v>
      </c>
      <c r="B18" s="119" t="e">
        <f>'T3'!Z27</f>
        <v>#REF!</v>
      </c>
      <c r="C18" s="119" t="e">
        <f>'T2'!Z27</f>
        <v>#REF!</v>
      </c>
      <c r="E18" s="119" t="e">
        <f>'T6'!Z27</f>
        <v>#REF!</v>
      </c>
      <c r="F18" s="119" t="e">
        <f>'T5'!Z27</f>
        <v>#REF!</v>
      </c>
      <c r="J18" t="s">
        <v>95</v>
      </c>
    </row>
    <row r="19" spans="1:10" ht="49.5" customHeight="1">
      <c r="A19" t="s">
        <v>100</v>
      </c>
      <c r="B19" s="119" t="e">
        <f>'T3'!Z28</f>
        <v>#REF!</v>
      </c>
      <c r="C19" s="119" t="e">
        <f>'T2'!Z28</f>
        <v>#REF!</v>
      </c>
      <c r="E19" s="119" t="e">
        <f>'T6'!Z28</f>
        <v>#REF!</v>
      </c>
      <c r="F19" s="119" t="e">
        <f>'T5'!Z28</f>
        <v>#REF!</v>
      </c>
      <c r="J19" t="s">
        <v>96</v>
      </c>
    </row>
    <row r="20" spans="1:10" ht="49.5" customHeight="1">
      <c r="A20" t="s">
        <v>101</v>
      </c>
      <c r="B20" s="119" t="e">
        <f>'T3'!Z29</f>
        <v>#REF!</v>
      </c>
      <c r="C20" s="119" t="e">
        <f>'T2'!Z29</f>
        <v>#REF!</v>
      </c>
      <c r="E20" s="119" t="e">
        <f>'T6'!Z29</f>
        <v>#REF!</v>
      </c>
      <c r="F20" s="119" t="e">
        <f>'T5'!Z29</f>
        <v>#REF!</v>
      </c>
      <c r="J20" t="s">
        <v>97</v>
      </c>
    </row>
    <row r="21" spans="1:10" ht="49.5" customHeight="1">
      <c r="A21" s="98" t="s">
        <v>102</v>
      </c>
      <c r="B21" s="119" t="e">
        <f>'T3'!Z30</f>
        <v>#REF!</v>
      </c>
      <c r="C21" s="119" t="e">
        <f>'T2'!Z30</f>
        <v>#REF!</v>
      </c>
      <c r="E21" s="119" t="e">
        <f>'T6'!Z30</f>
        <v>#REF!</v>
      </c>
      <c r="F21" s="119" t="e">
        <f>'T5'!Z30</f>
        <v>#REF!</v>
      </c>
      <c r="J21" t="s">
        <v>98</v>
      </c>
    </row>
    <row r="22" spans="1:10" ht="49.5" customHeight="1">
      <c r="A22" s="98" t="s">
        <v>103</v>
      </c>
      <c r="B22" s="119" t="e">
        <f>'T3'!Z31</f>
        <v>#REF!</v>
      </c>
      <c r="C22" s="119" t="e">
        <f>'T2'!Z31</f>
        <v>#REF!</v>
      </c>
      <c r="E22" s="119" t="e">
        <f>'T6'!Z31</f>
        <v>#REF!</v>
      </c>
      <c r="F22" s="119" t="e">
        <f>'T5'!Z31</f>
        <v>#REF!</v>
      </c>
      <c r="J22" t="s">
        <v>99</v>
      </c>
    </row>
    <row r="23" spans="1:10" ht="49.5" customHeight="1">
      <c r="A23" s="98" t="s">
        <v>104</v>
      </c>
      <c r="B23" s="119" t="e">
        <f>'T3'!Z32</f>
        <v>#REF!</v>
      </c>
      <c r="C23" s="119" t="e">
        <f>'T2'!Z32</f>
        <v>#REF!</v>
      </c>
      <c r="E23" s="119" t="e">
        <f>'T6'!Z32</f>
        <v>#REF!</v>
      </c>
      <c r="F23" s="119" t="e">
        <f>'T5'!Z32</f>
        <v>#REF!</v>
      </c>
    </row>
    <row r="24" spans="1:10" ht="49.5" customHeight="1">
      <c r="A24" s="98" t="s">
        <v>125</v>
      </c>
      <c r="B24" s="119">
        <f>'T3'!Z33</f>
        <v>0</v>
      </c>
      <c r="C24" s="119">
        <f>'T2'!Z33</f>
        <v>0</v>
      </c>
      <c r="E24" s="119">
        <f>'T6'!Z33</f>
        <v>0</v>
      </c>
      <c r="F24" s="119">
        <f>'T5'!Z33</f>
        <v>0</v>
      </c>
    </row>
    <row r="25" spans="1:10">
      <c r="E25" s="2" t="s">
        <v>123</v>
      </c>
      <c r="F25" s="2" t="s">
        <v>124</v>
      </c>
      <c r="J25" t="s">
        <v>100</v>
      </c>
    </row>
    <row r="26" spans="1:10" ht="28.5" customHeight="1">
      <c r="A26" t="s">
        <v>82</v>
      </c>
      <c r="E26" s="119" t="e">
        <f>'T6'!Z14</f>
        <v>#REF!</v>
      </c>
      <c r="F26" s="119" t="e">
        <f>'T5'!Z14</f>
        <v>#REF!</v>
      </c>
      <c r="J26" t="s">
        <v>101</v>
      </c>
    </row>
    <row r="27" spans="1:10" ht="28.5" customHeight="1">
      <c r="A27" t="s">
        <v>83</v>
      </c>
      <c r="E27" s="119" t="e">
        <f>'T6'!Z15</f>
        <v>#REF!</v>
      </c>
      <c r="F27" s="119" t="e">
        <f>'T5'!Z15</f>
        <v>#REF!</v>
      </c>
      <c r="J27" t="s">
        <v>102</v>
      </c>
    </row>
    <row r="28" spans="1:10" ht="28.5" customHeight="1">
      <c r="A28" t="s">
        <v>85</v>
      </c>
      <c r="E28" s="119" t="e">
        <f>'T6'!Z16</f>
        <v>#REF!</v>
      </c>
      <c r="F28" s="119" t="e">
        <f>'T5'!Z16</f>
        <v>#REF!</v>
      </c>
      <c r="J28" t="s">
        <v>103</v>
      </c>
    </row>
    <row r="29" spans="1:10" ht="28.5" customHeight="1">
      <c r="A29" t="s">
        <v>87</v>
      </c>
      <c r="E29" s="119" t="e">
        <f>'T6'!Z17</f>
        <v>#REF!</v>
      </c>
      <c r="F29" s="119" t="e">
        <f>'T5'!Z17</f>
        <v>#REF!</v>
      </c>
      <c r="J29" t="s">
        <v>104</v>
      </c>
    </row>
    <row r="30" spans="1:10" ht="28.5" customHeight="1">
      <c r="A30" t="s">
        <v>89</v>
      </c>
      <c r="E30" s="119" t="e">
        <f>'T6'!Z18</f>
        <v>#REF!</v>
      </c>
      <c r="F30" s="119" t="e">
        <f>'T5'!Z18</f>
        <v>#REF!</v>
      </c>
      <c r="J30" t="s">
        <v>125</v>
      </c>
    </row>
    <row r="31" spans="1:10" ht="28.5" customHeight="1">
      <c r="A31" t="s">
        <v>91</v>
      </c>
      <c r="E31" s="119" t="e">
        <f>'T6'!Z19</f>
        <v>#REF!</v>
      </c>
      <c r="F31" s="119" t="e">
        <f>'T5'!Z19</f>
        <v>#REF!</v>
      </c>
    </row>
    <row r="32" spans="1:10" ht="28.5" customHeight="1">
      <c r="A32" t="s">
        <v>92</v>
      </c>
      <c r="E32" s="119" t="e">
        <f>'T6'!Z20</f>
        <v>#REF!</v>
      </c>
      <c r="F32" s="119" t="e">
        <f>'T5'!Z20</f>
        <v>#REF!</v>
      </c>
    </row>
    <row r="33" spans="1:7" ht="28.5" customHeight="1">
      <c r="A33" t="s">
        <v>93</v>
      </c>
      <c r="E33" s="119" t="e">
        <f>'T6'!Z21</f>
        <v>#REF!</v>
      </c>
      <c r="F33" s="119" t="e">
        <f>'T5'!Z21</f>
        <v>#REF!</v>
      </c>
    </row>
    <row r="34" spans="1:7" ht="28.5" customHeight="1">
      <c r="A34" t="s">
        <v>94</v>
      </c>
      <c r="E34" s="119" t="e">
        <f>'T6'!Z22</f>
        <v>#REF!</v>
      </c>
      <c r="F34" s="119" t="e">
        <f>'T5'!Z22</f>
        <v>#REF!</v>
      </c>
    </row>
    <row r="35" spans="1:7" ht="28.5" customHeight="1">
      <c r="A35" t="s">
        <v>95</v>
      </c>
      <c r="E35" s="119" t="e">
        <f>'T6'!Z23</f>
        <v>#REF!</v>
      </c>
      <c r="F35" s="119" t="e">
        <f>'T5'!Z23</f>
        <v>#REF!</v>
      </c>
    </row>
    <row r="36" spans="1:7" ht="28.5" customHeight="1">
      <c r="A36" t="s">
        <v>96</v>
      </c>
      <c r="E36" s="119" t="e">
        <f>'T6'!Z24</f>
        <v>#REF!</v>
      </c>
      <c r="F36" s="119" t="e">
        <f>'T5'!Z24</f>
        <v>#REF!</v>
      </c>
    </row>
    <row r="37" spans="1:7" ht="28.5" customHeight="1">
      <c r="A37" t="s">
        <v>97</v>
      </c>
      <c r="E37" s="119" t="e">
        <f>'T6'!Z25</f>
        <v>#REF!</v>
      </c>
      <c r="F37" s="119" t="e">
        <f>'T5'!Z25</f>
        <v>#REF!</v>
      </c>
    </row>
    <row r="38" spans="1:7" ht="28.5" customHeight="1">
      <c r="A38" t="s">
        <v>98</v>
      </c>
      <c r="E38" s="119" t="e">
        <f>'T6'!Z26</f>
        <v>#REF!</v>
      </c>
      <c r="F38" s="119" t="e">
        <f>'T5'!Z26</f>
        <v>#REF!</v>
      </c>
    </row>
    <row r="39" spans="1:7" ht="28.5" customHeight="1">
      <c r="A39" t="s">
        <v>99</v>
      </c>
      <c r="E39" s="119" t="e">
        <f>'T6'!Z27</f>
        <v>#REF!</v>
      </c>
      <c r="F39" s="119" t="e">
        <f>'T5'!Z27</f>
        <v>#REF!</v>
      </c>
    </row>
    <row r="40" spans="1:7" ht="28.5" customHeight="1">
      <c r="A40" t="s">
        <v>100</v>
      </c>
      <c r="E40" s="119" t="e">
        <f>'T6'!Z28</f>
        <v>#REF!</v>
      </c>
      <c r="F40" s="119" t="e">
        <f>'T5'!Z28</f>
        <v>#REF!</v>
      </c>
    </row>
    <row r="41" spans="1:7" ht="28.5" customHeight="1">
      <c r="A41" t="s">
        <v>101</v>
      </c>
      <c r="E41" s="119" t="e">
        <f>'T6'!Z29</f>
        <v>#REF!</v>
      </c>
      <c r="F41" s="119" t="e">
        <f>'T5'!Z29</f>
        <v>#REF!</v>
      </c>
    </row>
    <row r="42" spans="1:7" ht="28.5" customHeight="1">
      <c r="A42" t="s">
        <v>102</v>
      </c>
      <c r="E42" s="119" t="e">
        <f>'T6'!Z30</f>
        <v>#REF!</v>
      </c>
      <c r="F42" s="119" t="e">
        <f>'T5'!Z30</f>
        <v>#REF!</v>
      </c>
    </row>
    <row r="43" spans="1:7" ht="28.5" customHeight="1">
      <c r="A43" t="s">
        <v>103</v>
      </c>
      <c r="E43" s="119" t="e">
        <f>'T6'!Z31</f>
        <v>#REF!</v>
      </c>
      <c r="F43" s="119" t="e">
        <f>'T5'!Z31</f>
        <v>#REF!</v>
      </c>
    </row>
    <row r="44" spans="1:7" ht="28.5" customHeight="1">
      <c r="B44" s="2" t="s">
        <v>61</v>
      </c>
      <c r="C44" s="2" t="s">
        <v>126</v>
      </c>
      <c r="D44" s="2" t="s">
        <v>127</v>
      </c>
      <c r="E44" s="2" t="s">
        <v>61</v>
      </c>
      <c r="F44" s="2" t="s">
        <v>126</v>
      </c>
      <c r="G44" s="2" t="s">
        <v>127</v>
      </c>
    </row>
    <row r="45" spans="1:7" ht="28.5" customHeight="1">
      <c r="A45" t="s">
        <v>82</v>
      </c>
      <c r="B45" s="119" t="e">
        <f>current_gdp_all!#REF!</f>
        <v>#REF!</v>
      </c>
      <c r="C45" s="119" t="e">
        <f>current_gdp_all!#REF!</f>
        <v>#REF!</v>
      </c>
      <c r="D45" s="119" t="e">
        <f>current_gdp_all!#REF!</f>
        <v>#REF!</v>
      </c>
      <c r="E45" s="119" t="e">
        <f>Tsum2!H9</f>
        <v>#REF!</v>
      </c>
      <c r="F45" s="119" t="e">
        <f>Tsum2!I9</f>
        <v>#REF!</v>
      </c>
      <c r="G45" s="119" t="e">
        <f>Tsum2!J9</f>
        <v>#REF!</v>
      </c>
    </row>
    <row r="46" spans="1:7" ht="28.5" customHeight="1">
      <c r="A46" t="s">
        <v>83</v>
      </c>
      <c r="B46" s="119" t="e">
        <f>current_gdp_all!#REF!</f>
        <v>#REF!</v>
      </c>
      <c r="C46" s="119" t="e">
        <f>current_gdp_all!#REF!</f>
        <v>#REF!</v>
      </c>
      <c r="D46" s="119" t="e">
        <f>current_gdp_all!#REF!</f>
        <v>#REF!</v>
      </c>
      <c r="E46" s="119" t="e">
        <f>Tsum2!H10</f>
        <v>#REF!</v>
      </c>
      <c r="F46" s="119" t="e">
        <f>Tsum2!I10</f>
        <v>#REF!</v>
      </c>
      <c r="G46" s="119" t="e">
        <f>Tsum2!J10</f>
        <v>#REF!</v>
      </c>
    </row>
    <row r="47" spans="1:7" ht="28.5" customHeight="1">
      <c r="A47" t="s">
        <v>85</v>
      </c>
      <c r="B47" s="119" t="e">
        <f>current_gdp_all!#REF!</f>
        <v>#REF!</v>
      </c>
      <c r="C47" s="119" t="e">
        <f>current_gdp_all!#REF!</f>
        <v>#REF!</v>
      </c>
      <c r="D47" s="119" t="e">
        <f>current_gdp_all!#REF!</f>
        <v>#REF!</v>
      </c>
      <c r="E47" s="119" t="e">
        <f>Tsum2!H11</f>
        <v>#REF!</v>
      </c>
      <c r="F47" s="119" t="e">
        <f>Tsum2!I11</f>
        <v>#REF!</v>
      </c>
      <c r="G47" s="119" t="e">
        <f>Tsum2!J11</f>
        <v>#REF!</v>
      </c>
    </row>
    <row r="48" spans="1:7" ht="28.5" customHeight="1">
      <c r="A48" t="s">
        <v>87</v>
      </c>
      <c r="B48" s="119" t="e">
        <f>current_gdp_all!#REF!</f>
        <v>#REF!</v>
      </c>
      <c r="C48" s="119" t="e">
        <f>current_gdp_all!#REF!</f>
        <v>#REF!</v>
      </c>
      <c r="D48" s="119" t="e">
        <f>current_gdp_all!#REF!</f>
        <v>#REF!</v>
      </c>
      <c r="E48" s="119" t="e">
        <f>Tsum2!H12</f>
        <v>#REF!</v>
      </c>
      <c r="F48" s="119" t="e">
        <f>Tsum2!I12</f>
        <v>#REF!</v>
      </c>
      <c r="G48" s="119" t="e">
        <f>Tsum2!J12</f>
        <v>#REF!</v>
      </c>
    </row>
    <row r="49" spans="1:31" ht="28.5" customHeight="1">
      <c r="A49" t="s">
        <v>89</v>
      </c>
      <c r="B49" s="119" t="e">
        <f>current_gdp_all!#REF!</f>
        <v>#REF!</v>
      </c>
      <c r="C49" s="119" t="e">
        <f>current_gdp_all!#REF!</f>
        <v>#REF!</v>
      </c>
      <c r="D49" s="119" t="e">
        <f>current_gdp_all!#REF!</f>
        <v>#REF!</v>
      </c>
      <c r="E49" s="119" t="e">
        <f>Tsum2!H13</f>
        <v>#REF!</v>
      </c>
      <c r="F49" s="119" t="e">
        <f>Tsum2!I13</f>
        <v>#REF!</v>
      </c>
      <c r="G49" s="119" t="e">
        <f>Tsum2!J13</f>
        <v>#REF!</v>
      </c>
      <c r="U49" s="235" t="s">
        <v>128</v>
      </c>
    </row>
    <row r="50" spans="1:31" ht="28.5" customHeight="1">
      <c r="A50" t="s">
        <v>91</v>
      </c>
      <c r="B50" s="119" t="e">
        <f>current_gdp_all!#REF!</f>
        <v>#REF!</v>
      </c>
      <c r="C50" s="119" t="e">
        <f>current_gdp_all!#REF!</f>
        <v>#REF!</v>
      </c>
      <c r="D50" s="119" t="e">
        <f>current_gdp_all!#REF!</f>
        <v>#REF!</v>
      </c>
      <c r="E50" s="119" t="e">
        <f>Tsum2!H14</f>
        <v>#REF!</v>
      </c>
      <c r="F50" s="119" t="e">
        <f>Tsum2!I14</f>
        <v>#REF!</v>
      </c>
      <c r="G50" s="119" t="e">
        <f>Tsum2!J14</f>
        <v>#REF!</v>
      </c>
    </row>
    <row r="51" spans="1:31" ht="28.5" customHeight="1">
      <c r="A51" t="s">
        <v>92</v>
      </c>
      <c r="B51" s="119" t="e">
        <f>current_gdp_all!#REF!</f>
        <v>#REF!</v>
      </c>
      <c r="C51" s="119" t="e">
        <f>current_gdp_all!#REF!</f>
        <v>#REF!</v>
      </c>
      <c r="D51" s="119" t="e">
        <f>current_gdp_all!#REF!</f>
        <v>#REF!</v>
      </c>
      <c r="E51" s="119" t="e">
        <f>Tsum2!H15</f>
        <v>#REF!</v>
      </c>
      <c r="F51" s="119" t="e">
        <f>Tsum2!I15</f>
        <v>#REF!</v>
      </c>
      <c r="G51" s="119" t="e">
        <f>Tsum2!J15</f>
        <v>#REF!</v>
      </c>
    </row>
    <row r="52" spans="1:31" ht="28.5" customHeight="1">
      <c r="A52" t="s">
        <v>93</v>
      </c>
      <c r="B52" s="119" t="e">
        <f>current_gdp_all!#REF!</f>
        <v>#REF!</v>
      </c>
      <c r="C52" s="119" t="e">
        <f>current_gdp_all!#REF!</f>
        <v>#REF!</v>
      </c>
      <c r="D52" s="119" t="e">
        <f>current_gdp_all!#REF!</f>
        <v>#REF!</v>
      </c>
      <c r="E52" s="119" t="e">
        <f>Tsum2!H16</f>
        <v>#REF!</v>
      </c>
      <c r="F52" s="119" t="e">
        <f>Tsum2!I16</f>
        <v>#REF!</v>
      </c>
      <c r="G52" s="119" t="e">
        <f>Tsum2!J16</f>
        <v>#REF!</v>
      </c>
    </row>
    <row r="53" spans="1:31" ht="28.5" customHeight="1">
      <c r="A53" t="s">
        <v>94</v>
      </c>
      <c r="B53" s="119" t="e">
        <f>current_gdp_all!#REF!</f>
        <v>#REF!</v>
      </c>
      <c r="C53" s="119" t="e">
        <f>current_gdp_all!#REF!</f>
        <v>#REF!</v>
      </c>
      <c r="D53" s="119" t="e">
        <f>current_gdp_all!#REF!</f>
        <v>#REF!</v>
      </c>
      <c r="E53" s="119" t="e">
        <f>Tsum2!H17</f>
        <v>#REF!</v>
      </c>
      <c r="F53" s="119" t="e">
        <f>Tsum2!I17</f>
        <v>#REF!</v>
      </c>
      <c r="G53" s="119" t="e">
        <f>Tsum2!J17</f>
        <v>#REF!</v>
      </c>
    </row>
    <row r="54" spans="1:31" ht="28.5" customHeight="1">
      <c r="A54" t="s">
        <v>95</v>
      </c>
      <c r="B54" s="119" t="e">
        <f>current_gdp_all!#REF!</f>
        <v>#REF!</v>
      </c>
      <c r="C54" s="119" t="e">
        <f>current_gdp_all!#REF!</f>
        <v>#REF!</v>
      </c>
      <c r="D54" s="119" t="e">
        <f>current_gdp_all!#REF!</f>
        <v>#REF!</v>
      </c>
      <c r="E54" s="119" t="e">
        <f>Tsum2!H18</f>
        <v>#REF!</v>
      </c>
      <c r="F54" s="119" t="e">
        <f>Tsum2!I18</f>
        <v>#REF!</v>
      </c>
      <c r="G54" s="119" t="e">
        <f>Tsum2!J18</f>
        <v>#REF!</v>
      </c>
    </row>
    <row r="55" spans="1:31" ht="28.5" customHeight="1">
      <c r="A55" t="s">
        <v>96</v>
      </c>
      <c r="B55" s="119" t="e">
        <f>current_gdp_all!#REF!</f>
        <v>#REF!</v>
      </c>
      <c r="C55" s="119" t="e">
        <f>current_gdp_all!#REF!</f>
        <v>#REF!</v>
      </c>
      <c r="D55" s="119" t="e">
        <f>current_gdp_all!#REF!</f>
        <v>#REF!</v>
      </c>
      <c r="E55" s="119" t="e">
        <f>Tsum2!H19</f>
        <v>#REF!</v>
      </c>
      <c r="F55" s="119" t="e">
        <f>Tsum2!I19</f>
        <v>#REF!</v>
      </c>
      <c r="G55" s="119" t="e">
        <f>Tsum2!J19</f>
        <v>#REF!</v>
      </c>
    </row>
    <row r="56" spans="1:31" ht="28.5" customHeight="1">
      <c r="A56" t="s">
        <v>97</v>
      </c>
      <c r="B56" s="119" t="e">
        <f>current_gdp_all!#REF!</f>
        <v>#REF!</v>
      </c>
      <c r="C56" s="119" t="e">
        <f>current_gdp_all!#REF!</f>
        <v>#REF!</v>
      </c>
      <c r="D56" s="119" t="e">
        <f>current_gdp_all!#REF!</f>
        <v>#REF!</v>
      </c>
      <c r="E56" s="119" t="e">
        <f>Tsum2!H20</f>
        <v>#REF!</v>
      </c>
      <c r="F56" s="119" t="e">
        <f>Tsum2!I20</f>
        <v>#REF!</v>
      </c>
      <c r="G56" s="119" t="e">
        <f>Tsum2!J20</f>
        <v>#REF!</v>
      </c>
    </row>
    <row r="57" spans="1:31" ht="28.5" customHeight="1">
      <c r="A57" t="s">
        <v>98</v>
      </c>
      <c r="B57" s="119" t="e">
        <f>current_gdp_all!#REF!</f>
        <v>#REF!</v>
      </c>
      <c r="C57" s="119" t="e">
        <f>current_gdp_all!#REF!</f>
        <v>#REF!</v>
      </c>
      <c r="D57" s="119" t="e">
        <f>current_gdp_all!#REF!</f>
        <v>#REF!</v>
      </c>
      <c r="E57" s="119" t="e">
        <f>Tsum2!H21</f>
        <v>#REF!</v>
      </c>
      <c r="F57" s="119" t="e">
        <f>Tsum2!I21</f>
        <v>#REF!</v>
      </c>
      <c r="G57" s="119" t="e">
        <f>Tsum2!J21</f>
        <v>#REF!</v>
      </c>
      <c r="T57" s="236"/>
      <c r="U57" s="237"/>
      <c r="W57" s="237"/>
      <c r="X57" s="237"/>
      <c r="Z57" s="237"/>
      <c r="AA57" s="237"/>
      <c r="AB57" s="237"/>
      <c r="AC57" s="237"/>
      <c r="AD57" s="242"/>
    </row>
    <row r="58" spans="1:31" ht="28.5" customHeight="1">
      <c r="A58" t="s">
        <v>99</v>
      </c>
      <c r="B58" s="119" t="e">
        <f>current_gdp_all!#REF!</f>
        <v>#REF!</v>
      </c>
      <c r="C58" s="119" t="e">
        <f>current_gdp_all!#REF!</f>
        <v>#REF!</v>
      </c>
      <c r="D58" s="119" t="e">
        <f>current_gdp_all!#REF!</f>
        <v>#REF!</v>
      </c>
      <c r="E58" s="119" t="e">
        <f>Tsum2!H22</f>
        <v>#REF!</v>
      </c>
      <c r="F58" s="119" t="e">
        <f>Tsum2!I22</f>
        <v>#REF!</v>
      </c>
      <c r="G58" s="119" t="e">
        <f>Tsum2!J22</f>
        <v>#REF!</v>
      </c>
      <c r="T58" s="238"/>
      <c r="AD58" s="243"/>
    </row>
    <row r="59" spans="1:31" ht="28.5" customHeight="1">
      <c r="A59" t="s">
        <v>100</v>
      </c>
      <c r="B59" s="119" t="e">
        <f>current_gdp_all!#REF!</f>
        <v>#REF!</v>
      </c>
      <c r="C59" s="119" t="e">
        <f>current_gdp_all!#REF!</f>
        <v>#REF!</v>
      </c>
      <c r="D59" s="119" t="e">
        <f>current_gdp_all!#REF!</f>
        <v>#REF!</v>
      </c>
      <c r="E59" s="119" t="e">
        <f>Tsum2!H23</f>
        <v>#REF!</v>
      </c>
      <c r="F59" s="119" t="e">
        <f>Tsum2!I23</f>
        <v>#REF!</v>
      </c>
      <c r="G59" s="119" t="e">
        <f>Tsum2!J23</f>
        <v>#REF!</v>
      </c>
      <c r="T59" s="238"/>
      <c r="AD59" s="243"/>
    </row>
    <row r="60" spans="1:31" ht="28.5" customHeight="1">
      <c r="A60" t="s">
        <v>101</v>
      </c>
      <c r="B60" s="119" t="e">
        <f>current_gdp_all!#REF!</f>
        <v>#REF!</v>
      </c>
      <c r="C60" s="119" t="e">
        <f>current_gdp_all!#REF!</f>
        <v>#REF!</v>
      </c>
      <c r="D60" s="119" t="e">
        <f>current_gdp_all!#REF!</f>
        <v>#REF!</v>
      </c>
      <c r="E60" s="119" t="e">
        <f>Tsum2!H24</f>
        <v>#REF!</v>
      </c>
      <c r="F60" s="119" t="e">
        <f>Tsum2!I24</f>
        <v>#REF!</v>
      </c>
      <c r="G60" s="119" t="e">
        <f>Tsum2!J24</f>
        <v>#REF!</v>
      </c>
      <c r="T60" s="238"/>
      <c r="AD60" s="243"/>
    </row>
    <row r="61" spans="1:31" ht="28.5" customHeight="1">
      <c r="A61" t="s">
        <v>102</v>
      </c>
      <c r="B61" s="119" t="e">
        <f>current_gdp_all!#REF!</f>
        <v>#REF!</v>
      </c>
      <c r="C61" s="119" t="e">
        <f>current_gdp_all!#REF!</f>
        <v>#REF!</v>
      </c>
      <c r="D61" s="119" t="e">
        <f>current_gdp_all!#REF!</f>
        <v>#REF!</v>
      </c>
      <c r="E61" s="119" t="e">
        <f>Tsum2!H25</f>
        <v>#REF!</v>
      </c>
      <c r="F61" s="119" t="e">
        <f>Tsum2!I25</f>
        <v>#REF!</v>
      </c>
      <c r="G61" s="119" t="e">
        <f>Tsum2!J25</f>
        <v>#REF!</v>
      </c>
      <c r="T61" s="238"/>
      <c r="AD61" s="243"/>
    </row>
    <row r="62" spans="1:31" ht="28.5" customHeight="1">
      <c r="A62" t="s">
        <v>103</v>
      </c>
      <c r="B62" s="119" t="e">
        <f>current_gdp_all!#REF!</f>
        <v>#REF!</v>
      </c>
      <c r="C62" s="119" t="e">
        <f>current_gdp_all!#REF!</f>
        <v>#REF!</v>
      </c>
      <c r="D62" s="119" t="e">
        <f>current_gdp_all!#REF!</f>
        <v>#REF!</v>
      </c>
      <c r="E62" s="119" t="e">
        <f>Tsum2!H26</f>
        <v>#REF!</v>
      </c>
      <c r="F62" s="119" t="e">
        <f>Tsum2!I26</f>
        <v>#REF!</v>
      </c>
      <c r="G62" s="119" t="e">
        <f>Tsum2!J26</f>
        <v>#REF!</v>
      </c>
      <c r="T62" s="238"/>
      <c r="AD62" s="243"/>
    </row>
    <row r="63" spans="1:31">
      <c r="T63" s="239"/>
      <c r="U63" s="240"/>
      <c r="V63" s="240"/>
      <c r="W63" s="240"/>
      <c r="X63" s="240"/>
      <c r="Z63" s="240"/>
      <c r="AA63" s="240"/>
      <c r="AB63" s="240"/>
      <c r="AC63" s="240"/>
      <c r="AD63" s="244"/>
      <c r="AE63" s="245"/>
    </row>
    <row r="64" spans="1:31">
      <c r="T64" s="241"/>
      <c r="AD64" s="243"/>
      <c r="AE64" s="246"/>
    </row>
    <row r="65" spans="1:31">
      <c r="T65" s="241"/>
      <c r="AD65" s="243"/>
      <c r="AE65" s="246"/>
    </row>
    <row r="66" spans="1:31">
      <c r="T66" s="241"/>
      <c r="AD66" s="243"/>
      <c r="AE66" s="246"/>
    </row>
    <row r="67" spans="1:31">
      <c r="T67" s="241"/>
      <c r="AD67" s="243"/>
      <c r="AE67" s="246"/>
    </row>
    <row r="68" spans="1:31">
      <c r="T68" s="241"/>
      <c r="AD68" s="243"/>
      <c r="AE68" s="246"/>
    </row>
    <row r="69" spans="1:31">
      <c r="T69" s="241"/>
      <c r="AD69" s="243"/>
      <c r="AE69" s="246"/>
    </row>
    <row r="70" spans="1:31">
      <c r="B70" t="s">
        <v>129</v>
      </c>
      <c r="C70" t="s">
        <v>61</v>
      </c>
      <c r="D70" t="s">
        <v>126</v>
      </c>
      <c r="E70" t="s">
        <v>127</v>
      </c>
      <c r="T70" s="241"/>
      <c r="AD70" s="243"/>
      <c r="AE70" s="246"/>
    </row>
    <row r="71" spans="1:31">
      <c r="A71" s="247" t="s">
        <v>82</v>
      </c>
      <c r="B71" s="248" t="e">
        <f>'T2'!Z14</f>
        <v>#REF!</v>
      </c>
      <c r="C71" s="119" t="e">
        <f>'T2'!AC14</f>
        <v>#REF!</v>
      </c>
      <c r="D71" s="119" t="e">
        <f>'T2'!AD14</f>
        <v>#REF!</v>
      </c>
      <c r="E71" s="119" t="e">
        <f>'T2'!AE14</f>
        <v>#REF!</v>
      </c>
      <c r="T71" s="241"/>
      <c r="AD71" s="243"/>
      <c r="AE71" s="246"/>
    </row>
    <row r="72" spans="1:31">
      <c r="A72" t="s">
        <v>83</v>
      </c>
      <c r="B72" s="119" t="e">
        <f>'T2'!Z15</f>
        <v>#REF!</v>
      </c>
      <c r="C72" s="119" t="e">
        <f>'T2'!AC15</f>
        <v>#REF!</v>
      </c>
      <c r="D72" s="119" t="e">
        <f>'T2'!AD15</f>
        <v>#REF!</v>
      </c>
      <c r="E72" s="119" t="e">
        <f>'T2'!AE15</f>
        <v>#REF!</v>
      </c>
      <c r="T72" s="241"/>
      <c r="AD72" s="243"/>
      <c r="AE72" s="246"/>
    </row>
    <row r="73" spans="1:31">
      <c r="A73" t="s">
        <v>85</v>
      </c>
      <c r="B73" s="119" t="e">
        <f>'T2'!Z16</f>
        <v>#REF!</v>
      </c>
      <c r="C73" s="119" t="e">
        <f>'T2'!AC16</f>
        <v>#REF!</v>
      </c>
      <c r="D73" s="119" t="e">
        <f>'T2'!AD16</f>
        <v>#REF!</v>
      </c>
      <c r="E73" s="119" t="e">
        <f>'T2'!AE16</f>
        <v>#REF!</v>
      </c>
      <c r="T73" s="241"/>
      <c r="AD73" s="243"/>
      <c r="AE73" s="246"/>
    </row>
    <row r="74" spans="1:31">
      <c r="A74" t="s">
        <v>87</v>
      </c>
      <c r="B74" s="119" t="e">
        <f>'T2'!Z17</f>
        <v>#REF!</v>
      </c>
      <c r="C74" s="119" t="e">
        <f>'T2'!AC17</f>
        <v>#REF!</v>
      </c>
      <c r="D74" s="119" t="e">
        <f>'T2'!AD17</f>
        <v>#REF!</v>
      </c>
      <c r="E74" s="119" t="e">
        <f>'T2'!AE17</f>
        <v>#REF!</v>
      </c>
      <c r="T74" s="241"/>
      <c r="AD74" s="243"/>
      <c r="AE74" s="246"/>
    </row>
    <row r="75" spans="1:31">
      <c r="A75" s="247" t="s">
        <v>89</v>
      </c>
      <c r="B75" s="248" t="e">
        <f>'T2'!Z18</f>
        <v>#REF!</v>
      </c>
      <c r="C75" s="119" t="e">
        <f>'T2'!AC18</f>
        <v>#REF!</v>
      </c>
      <c r="D75" s="119" t="e">
        <f>'T2'!AD18</f>
        <v>#REF!</v>
      </c>
      <c r="E75" s="119" t="e">
        <f>'T2'!AE18</f>
        <v>#REF!</v>
      </c>
      <c r="T75" s="241"/>
      <c r="AD75" s="243"/>
      <c r="AE75" s="246"/>
    </row>
    <row r="76" spans="1:31">
      <c r="A76" t="s">
        <v>91</v>
      </c>
      <c r="B76" s="119" t="e">
        <f>'T2'!Z19</f>
        <v>#REF!</v>
      </c>
      <c r="C76" s="119" t="e">
        <f>'T2'!AC19</f>
        <v>#REF!</v>
      </c>
      <c r="D76" s="119" t="e">
        <f>'T2'!AD19</f>
        <v>#REF!</v>
      </c>
      <c r="E76" s="119" t="e">
        <f>'T2'!AE19</f>
        <v>#REF!</v>
      </c>
      <c r="T76" s="241"/>
      <c r="AD76" s="243"/>
      <c r="AE76" s="246"/>
    </row>
    <row r="77" spans="1:31">
      <c r="A77" t="s">
        <v>92</v>
      </c>
      <c r="B77" s="119" t="e">
        <f>'T2'!Z20</f>
        <v>#REF!</v>
      </c>
      <c r="C77" s="119" t="e">
        <f>'T2'!AC20</f>
        <v>#REF!</v>
      </c>
      <c r="D77" s="119" t="e">
        <f>'T2'!AD20</f>
        <v>#REF!</v>
      </c>
      <c r="E77" s="119" t="e">
        <f>'T2'!AE20</f>
        <v>#REF!</v>
      </c>
      <c r="T77" s="241"/>
      <c r="AD77" s="243"/>
      <c r="AE77" s="246"/>
    </row>
    <row r="78" spans="1:31">
      <c r="A78" t="s">
        <v>93</v>
      </c>
      <c r="B78" s="119" t="e">
        <f>'T2'!Z21</f>
        <v>#REF!</v>
      </c>
      <c r="C78" s="119" t="e">
        <f>'T2'!AC21</f>
        <v>#REF!</v>
      </c>
      <c r="D78" s="119" t="e">
        <f>'T2'!AD21</f>
        <v>#REF!</v>
      </c>
      <c r="E78" s="119" t="e">
        <f>'T2'!AE21</f>
        <v>#REF!</v>
      </c>
      <c r="T78" s="241"/>
      <c r="AD78" s="243"/>
      <c r="AE78" s="246"/>
    </row>
    <row r="79" spans="1:31">
      <c r="A79" s="247" t="s">
        <v>94</v>
      </c>
      <c r="B79" s="248" t="e">
        <f>'T2'!Z22</f>
        <v>#REF!</v>
      </c>
      <c r="C79" s="119" t="e">
        <f>'T2'!AC22</f>
        <v>#REF!</v>
      </c>
      <c r="D79" s="119" t="e">
        <f>'T2'!AD22</f>
        <v>#REF!</v>
      </c>
      <c r="E79" s="119" t="e">
        <f>'T2'!AE22</f>
        <v>#REF!</v>
      </c>
      <c r="T79" s="241"/>
      <c r="AD79" s="243"/>
      <c r="AE79" s="246"/>
    </row>
    <row r="80" spans="1:31">
      <c r="A80" t="s">
        <v>95</v>
      </c>
      <c r="B80" s="119" t="e">
        <f>'T2'!Z23</f>
        <v>#REF!</v>
      </c>
      <c r="C80" s="119" t="e">
        <f>'T2'!AC23</f>
        <v>#REF!</v>
      </c>
      <c r="D80" s="119" t="e">
        <f>'T2'!AD23</f>
        <v>#REF!</v>
      </c>
      <c r="E80" s="119" t="e">
        <f>'T2'!AE23</f>
        <v>#REF!</v>
      </c>
      <c r="T80" s="241"/>
      <c r="AD80" s="243"/>
      <c r="AE80" s="246"/>
    </row>
    <row r="81" spans="1:31">
      <c r="A81" t="s">
        <v>96</v>
      </c>
      <c r="B81" s="119" t="e">
        <f>'T2'!Z24</f>
        <v>#REF!</v>
      </c>
      <c r="C81" s="119" t="e">
        <f>'T2'!AC24</f>
        <v>#REF!</v>
      </c>
      <c r="D81" s="119" t="e">
        <f>'T2'!AD24</f>
        <v>#REF!</v>
      </c>
      <c r="E81" s="119" t="e">
        <f>'T2'!AE24</f>
        <v>#REF!</v>
      </c>
      <c r="T81" s="241"/>
      <c r="AD81" s="243"/>
      <c r="AE81" s="246"/>
    </row>
    <row r="82" spans="1:31">
      <c r="A82" t="s">
        <v>97</v>
      </c>
      <c r="B82" s="119" t="e">
        <f>'T2'!Z25</f>
        <v>#REF!</v>
      </c>
      <c r="C82" s="119" t="e">
        <f>'T2'!AC25</f>
        <v>#REF!</v>
      </c>
      <c r="D82" s="119" t="e">
        <f>'T2'!AD25</f>
        <v>#REF!</v>
      </c>
      <c r="E82" s="119" t="e">
        <f>'T2'!AE25</f>
        <v>#REF!</v>
      </c>
      <c r="T82" s="241"/>
      <c r="AD82" s="243"/>
      <c r="AE82" s="246"/>
    </row>
    <row r="83" spans="1:31">
      <c r="A83" s="247" t="s">
        <v>98</v>
      </c>
      <c r="B83" s="248" t="e">
        <f>'T2'!Z26</f>
        <v>#REF!</v>
      </c>
      <c r="C83" s="119" t="e">
        <f>'T2'!AC26</f>
        <v>#REF!</v>
      </c>
      <c r="D83" s="119" t="e">
        <f>'T2'!AD26</f>
        <v>#REF!</v>
      </c>
      <c r="E83" s="119" t="e">
        <f>'T2'!AE26</f>
        <v>#REF!</v>
      </c>
      <c r="T83" s="241"/>
      <c r="AD83" s="243"/>
      <c r="AE83" s="246"/>
    </row>
    <row r="84" spans="1:31">
      <c r="A84" t="s">
        <v>99</v>
      </c>
      <c r="B84" s="119" t="e">
        <f>'T2'!Z27</f>
        <v>#REF!</v>
      </c>
      <c r="C84" s="119" t="e">
        <f>'T2'!AC27</f>
        <v>#REF!</v>
      </c>
      <c r="D84" s="119" t="e">
        <f>'T2'!AD27</f>
        <v>#REF!</v>
      </c>
      <c r="E84" s="119" t="e">
        <f>'T2'!AE27</f>
        <v>#REF!</v>
      </c>
      <c r="T84" s="241"/>
      <c r="AD84" s="243"/>
      <c r="AE84" s="246"/>
    </row>
    <row r="85" spans="1:31">
      <c r="A85" t="s">
        <v>100</v>
      </c>
      <c r="B85" s="119" t="e">
        <f>'T2'!Z28</f>
        <v>#REF!</v>
      </c>
      <c r="C85" s="119" t="e">
        <f>'T2'!AC28</f>
        <v>#REF!</v>
      </c>
      <c r="D85" s="119" t="e">
        <f>'T2'!AD28</f>
        <v>#REF!</v>
      </c>
      <c r="E85" s="119" t="e">
        <f>'T2'!AE28</f>
        <v>#REF!</v>
      </c>
      <c r="T85" s="241"/>
      <c r="AD85" s="243"/>
      <c r="AE85" s="246"/>
    </row>
    <row r="86" spans="1:31">
      <c r="A86" t="s">
        <v>101</v>
      </c>
      <c r="B86" s="119" t="e">
        <f>'T2'!Z29</f>
        <v>#REF!</v>
      </c>
      <c r="C86" s="119" t="e">
        <f>'T2'!AC29</f>
        <v>#REF!</v>
      </c>
      <c r="D86" s="119" t="e">
        <f>'T2'!AD29</f>
        <v>#REF!</v>
      </c>
      <c r="E86" s="119" t="e">
        <f>'T2'!AE29</f>
        <v>#REF!</v>
      </c>
      <c r="T86" s="250"/>
      <c r="U86" s="251"/>
      <c r="V86" s="251"/>
      <c r="W86" s="251"/>
      <c r="X86" s="251"/>
      <c r="Y86" s="251"/>
      <c r="Z86" s="251"/>
      <c r="AA86" s="251"/>
      <c r="AB86" s="251"/>
      <c r="AC86" s="251"/>
      <c r="AD86" s="254"/>
      <c r="AE86" s="246"/>
    </row>
    <row r="87" spans="1:31">
      <c r="A87" s="247" t="s">
        <v>102</v>
      </c>
      <c r="B87" s="248" t="e">
        <f>'T2'!Z30</f>
        <v>#REF!</v>
      </c>
      <c r="C87" s="119" t="e">
        <f>'T2'!AC30</f>
        <v>#REF!</v>
      </c>
      <c r="D87" s="119" t="e">
        <f>'T2'!AD30</f>
        <v>#REF!</v>
      </c>
      <c r="E87" s="119" t="e">
        <f>'T2'!AE30</f>
        <v>#REF!</v>
      </c>
      <c r="T87" s="241"/>
      <c r="AE87" s="246"/>
    </row>
    <row r="88" spans="1:31">
      <c r="T88" s="241"/>
      <c r="AE88" s="246"/>
    </row>
    <row r="89" spans="1:31">
      <c r="T89" s="241"/>
      <c r="AE89" s="246"/>
    </row>
    <row r="90" spans="1:31">
      <c r="A90" t="s">
        <v>130</v>
      </c>
      <c r="T90" s="241"/>
      <c r="AE90" s="246"/>
    </row>
    <row r="91" spans="1:31">
      <c r="A91" t="s">
        <v>61</v>
      </c>
      <c r="B91" s="119" t="e">
        <f>'T2'!AC30</f>
        <v>#REF!</v>
      </c>
      <c r="T91" s="241"/>
      <c r="AE91" s="246"/>
    </row>
    <row r="92" spans="1:31">
      <c r="A92" t="s">
        <v>126</v>
      </c>
      <c r="B92" s="119" t="e">
        <f>'T2'!AD30</f>
        <v>#REF!</v>
      </c>
      <c r="T92" s="241"/>
      <c r="AE92" s="246"/>
    </row>
    <row r="93" spans="1:31">
      <c r="A93" t="s">
        <v>127</v>
      </c>
      <c r="B93" s="119" t="e">
        <f>'T2'!AE30</f>
        <v>#REF!</v>
      </c>
      <c r="T93" s="241"/>
      <c r="AE93" s="246"/>
    </row>
    <row r="94" spans="1:31">
      <c r="A94" s="249" t="s">
        <v>131</v>
      </c>
      <c r="B94" s="119" t="e">
        <f>'T2'!Z30</f>
        <v>#REF!</v>
      </c>
      <c r="T94" s="241"/>
      <c r="AE94" s="246"/>
    </row>
    <row r="95" spans="1:31">
      <c r="T95" s="241"/>
      <c r="AE95" s="246"/>
    </row>
    <row r="96" spans="1:31">
      <c r="T96" s="241"/>
      <c r="AE96" s="246"/>
    </row>
    <row r="97" spans="20:31">
      <c r="T97" s="252"/>
      <c r="U97" s="253"/>
      <c r="V97" s="253"/>
      <c r="W97" s="253"/>
      <c r="X97" s="253"/>
      <c r="Y97" s="253"/>
      <c r="Z97" s="253"/>
      <c r="AA97" s="253"/>
      <c r="AB97" s="253"/>
      <c r="AC97" s="253"/>
      <c r="AD97" s="255" t="s">
        <v>132</v>
      </c>
      <c r="AE97" s="256"/>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09375" defaultRowHeight="13.8"/>
  <cols>
    <col min="1" max="1" width="6.44140625" style="13" customWidth="1"/>
    <col min="2" max="2" width="3.109375" style="13" customWidth="1"/>
    <col min="3" max="3" width="6.44140625" style="13" customWidth="1"/>
    <col min="4" max="6" width="5.44140625" style="13" customWidth="1"/>
    <col min="7" max="7" width="6" style="13" customWidth="1"/>
    <col min="8" max="25" width="5.44140625" style="13" customWidth="1"/>
    <col min="26" max="26" width="1" style="13" customWidth="1"/>
    <col min="27" max="16384" width="9.109375" style="13"/>
  </cols>
  <sheetData>
    <row r="1" spans="1:25">
      <c r="B1" s="12" t="s">
        <v>133</v>
      </c>
    </row>
    <row r="2" spans="1:25">
      <c r="C2" s="797" t="s">
        <v>134</v>
      </c>
      <c r="D2" s="797"/>
      <c r="E2" s="797"/>
      <c r="F2" s="797"/>
      <c r="G2" s="797" t="s">
        <v>126</v>
      </c>
      <c r="H2" s="797"/>
      <c r="I2" s="797"/>
      <c r="J2" s="797"/>
    </row>
    <row r="3" spans="1:25" ht="78" customHeight="1">
      <c r="A3" s="60" t="s">
        <v>36</v>
      </c>
      <c r="B3" s="60" t="s">
        <v>37</v>
      </c>
      <c r="C3" s="60" t="s">
        <v>38</v>
      </c>
      <c r="D3" s="60" t="s">
        <v>39</v>
      </c>
      <c r="E3" s="60" t="s">
        <v>40</v>
      </c>
      <c r="F3" s="60" t="s">
        <v>41</v>
      </c>
      <c r="G3" s="232" t="s">
        <v>42</v>
      </c>
      <c r="H3" s="60" t="s">
        <v>43</v>
      </c>
      <c r="I3" s="232" t="s">
        <v>44</v>
      </c>
      <c r="J3" s="232" t="s">
        <v>45</v>
      </c>
      <c r="K3" s="60" t="s">
        <v>46</v>
      </c>
      <c r="L3" s="234" t="s">
        <v>47</v>
      </c>
      <c r="M3" s="234" t="s">
        <v>48</v>
      </c>
      <c r="N3" s="234" t="s">
        <v>49</v>
      </c>
      <c r="O3" s="60" t="s">
        <v>50</v>
      </c>
      <c r="P3" s="234" t="s">
        <v>135</v>
      </c>
      <c r="Q3" s="234" t="s">
        <v>52</v>
      </c>
      <c r="R3" s="234" t="s">
        <v>53</v>
      </c>
      <c r="S3" s="234" t="s">
        <v>54</v>
      </c>
      <c r="T3" s="234" t="s">
        <v>55</v>
      </c>
      <c r="U3" s="234" t="s">
        <v>56</v>
      </c>
      <c r="V3" s="234" t="s">
        <v>57</v>
      </c>
      <c r="W3" s="234" t="s">
        <v>136</v>
      </c>
      <c r="X3" s="234" t="s">
        <v>59</v>
      </c>
      <c r="Y3" s="234" t="s">
        <v>60</v>
      </c>
    </row>
    <row r="5" spans="1:25">
      <c r="A5" s="13">
        <v>2006</v>
      </c>
      <c r="B5" s="13">
        <v>1</v>
      </c>
      <c r="E5" s="228"/>
      <c r="F5" s="228"/>
      <c r="G5" s="228"/>
      <c r="H5" s="228"/>
      <c r="I5" s="228"/>
      <c r="J5" s="228"/>
      <c r="K5" s="228"/>
      <c r="L5" s="228"/>
      <c r="M5" s="228"/>
      <c r="N5" s="228"/>
      <c r="O5" s="228"/>
      <c r="P5" s="228"/>
      <c r="Q5" s="228"/>
      <c r="R5" s="228"/>
    </row>
    <row r="6" spans="1:25">
      <c r="B6" s="13">
        <v>2</v>
      </c>
      <c r="C6" s="229" t="e">
        <f>100*(#REF!/#REF!-1)</f>
        <v>#REF!</v>
      </c>
      <c r="D6" s="229" t="e">
        <f>100*(#REF!/#REF!-1)</f>
        <v>#REF!</v>
      </c>
      <c r="E6" s="229" t="e">
        <f>100*(#REF!/#REF!-1)</f>
        <v>#REF!</v>
      </c>
      <c r="F6" s="229" t="e">
        <f>100*(#REF!/#REF!-1)</f>
        <v>#REF!</v>
      </c>
      <c r="G6" s="229" t="e">
        <f>100*(#REF!/#REF!-1)</f>
        <v>#REF!</v>
      </c>
      <c r="H6" s="229" t="e">
        <f>100*(#REF!/#REF!-1)</f>
        <v>#REF!</v>
      </c>
      <c r="I6" s="229" t="e">
        <f>100*(#REF!/#REF!-1)</f>
        <v>#REF!</v>
      </c>
      <c r="J6" s="229" t="e">
        <f>100*(#REF!/#REF!-1)</f>
        <v>#REF!</v>
      </c>
      <c r="K6" s="229" t="e">
        <f>100*(#REF!/#REF!-1)</f>
        <v>#REF!</v>
      </c>
      <c r="L6" s="229" t="e">
        <f>100*(#REF!/#REF!-1)</f>
        <v>#REF!</v>
      </c>
      <c r="M6" s="229" t="e">
        <f>100*(#REF!/#REF!-1)</f>
        <v>#REF!</v>
      </c>
      <c r="N6" s="229" t="e">
        <f>100*(#REF!/#REF!-1)</f>
        <v>#REF!</v>
      </c>
      <c r="O6" s="229" t="e">
        <f>100*(#REF!/#REF!-1)</f>
        <v>#REF!</v>
      </c>
      <c r="P6" s="229" t="e">
        <f>100*(#REF!/#REF!-1)</f>
        <v>#REF!</v>
      </c>
      <c r="Q6" s="229" t="e">
        <f>100*(#REF!/#REF!-1)</f>
        <v>#REF!</v>
      </c>
      <c r="R6" s="229" t="e">
        <f>100*(#REF!/#REF!-1)</f>
        <v>#REF!</v>
      </c>
      <c r="S6" s="229" t="e">
        <f>100*(#REF!/#REF!-1)</f>
        <v>#REF!</v>
      </c>
      <c r="T6" s="229" t="e">
        <f>100*(#REF!/#REF!-1)</f>
        <v>#REF!</v>
      </c>
      <c r="U6" s="229" t="e">
        <f>100*(#REF!/#REF!-1)</f>
        <v>#REF!</v>
      </c>
      <c r="V6" s="229" t="e">
        <f>100*(#REF!/#REF!-1)</f>
        <v>#REF!</v>
      </c>
      <c r="W6" s="229" t="e">
        <f>100*(#REF!/#REF!-1)</f>
        <v>#REF!</v>
      </c>
      <c r="X6" s="229" t="e">
        <f>100*(#REF!/#REF!-1)</f>
        <v>#REF!</v>
      </c>
      <c r="Y6" s="229" t="e">
        <f>100*(#REF!/#REF!-1)</f>
        <v>#REF!</v>
      </c>
    </row>
    <row r="7" spans="1:25">
      <c r="B7" s="13">
        <v>3</v>
      </c>
      <c r="C7" s="229" t="e">
        <f>100*(#REF!/#REF!-1)</f>
        <v>#REF!</v>
      </c>
      <c r="D7" s="229" t="e">
        <f>100*(#REF!/#REF!-1)</f>
        <v>#REF!</v>
      </c>
      <c r="E7" s="229" t="e">
        <f>100*(#REF!/#REF!-1)</f>
        <v>#REF!</v>
      </c>
      <c r="F7" s="229" t="e">
        <f>100*(#REF!/#REF!-1)</f>
        <v>#REF!</v>
      </c>
      <c r="G7" s="229" t="e">
        <f>100*(#REF!/#REF!-1)</f>
        <v>#REF!</v>
      </c>
      <c r="H7" s="229" t="e">
        <f>100*(#REF!/#REF!-1)</f>
        <v>#REF!</v>
      </c>
      <c r="I7" s="229" t="e">
        <f>100*(#REF!/#REF!-1)</f>
        <v>#REF!</v>
      </c>
      <c r="J7" s="229" t="e">
        <f>100*(#REF!/#REF!-1)</f>
        <v>#REF!</v>
      </c>
      <c r="K7" s="229" t="e">
        <f>100*(#REF!/#REF!-1)</f>
        <v>#REF!</v>
      </c>
      <c r="L7" s="229" t="e">
        <f>100*(#REF!/#REF!-1)</f>
        <v>#REF!</v>
      </c>
      <c r="M7" s="229" t="e">
        <f>100*(#REF!/#REF!-1)</f>
        <v>#REF!</v>
      </c>
      <c r="N7" s="229" t="e">
        <f>100*(#REF!/#REF!-1)</f>
        <v>#REF!</v>
      </c>
      <c r="O7" s="229" t="e">
        <f>100*(#REF!/#REF!-1)</f>
        <v>#REF!</v>
      </c>
      <c r="P7" s="229" t="e">
        <f>100*(#REF!/#REF!-1)</f>
        <v>#REF!</v>
      </c>
      <c r="Q7" s="229" t="e">
        <f>100*(#REF!/#REF!-1)</f>
        <v>#REF!</v>
      </c>
      <c r="R7" s="229" t="e">
        <f>100*(#REF!/#REF!-1)</f>
        <v>#REF!</v>
      </c>
      <c r="S7" s="229" t="e">
        <f>100*(#REF!/#REF!-1)</f>
        <v>#REF!</v>
      </c>
      <c r="T7" s="229" t="e">
        <f>100*(#REF!/#REF!-1)</f>
        <v>#REF!</v>
      </c>
      <c r="U7" s="229" t="e">
        <f>100*(#REF!/#REF!-1)</f>
        <v>#REF!</v>
      </c>
      <c r="V7" s="229" t="e">
        <f>100*(#REF!/#REF!-1)</f>
        <v>#REF!</v>
      </c>
      <c r="W7" s="229" t="e">
        <f>100*(#REF!/#REF!-1)</f>
        <v>#REF!</v>
      </c>
      <c r="X7" s="229" t="e">
        <f>100*(#REF!/#REF!-1)</f>
        <v>#REF!</v>
      </c>
      <c r="Y7" s="229" t="e">
        <f>100*(#REF!/#REF!-1)</f>
        <v>#REF!</v>
      </c>
    </row>
    <row r="8" spans="1:25">
      <c r="B8" s="13">
        <v>4</v>
      </c>
      <c r="C8" s="229" t="e">
        <f>100*(#REF!/#REF!-1)</f>
        <v>#REF!</v>
      </c>
      <c r="D8" s="229" t="e">
        <f>100*(#REF!/#REF!-1)</f>
        <v>#REF!</v>
      </c>
      <c r="E8" s="229" t="e">
        <f>100*(#REF!/#REF!-1)</f>
        <v>#REF!</v>
      </c>
      <c r="F8" s="229" t="e">
        <f>100*(#REF!/#REF!-1)</f>
        <v>#REF!</v>
      </c>
      <c r="G8" s="229" t="e">
        <f>100*(#REF!/#REF!-1)</f>
        <v>#REF!</v>
      </c>
      <c r="H8" s="229" t="e">
        <f>100*(#REF!/#REF!-1)</f>
        <v>#REF!</v>
      </c>
      <c r="I8" s="229" t="e">
        <f>100*(#REF!/#REF!-1)</f>
        <v>#REF!</v>
      </c>
      <c r="J8" s="229" t="e">
        <f>100*(#REF!/#REF!-1)</f>
        <v>#REF!</v>
      </c>
      <c r="K8" s="229" t="e">
        <f>100*(#REF!/#REF!-1)</f>
        <v>#REF!</v>
      </c>
      <c r="L8" s="229" t="e">
        <f>100*(#REF!/#REF!-1)</f>
        <v>#REF!</v>
      </c>
      <c r="M8" s="229" t="e">
        <f>100*(#REF!/#REF!-1)</f>
        <v>#REF!</v>
      </c>
      <c r="N8" s="229" t="e">
        <f>100*(#REF!/#REF!-1)</f>
        <v>#REF!</v>
      </c>
      <c r="O8" s="229" t="e">
        <f>100*(#REF!/#REF!-1)</f>
        <v>#REF!</v>
      </c>
      <c r="P8" s="229" t="e">
        <f>100*(#REF!/#REF!-1)</f>
        <v>#REF!</v>
      </c>
      <c r="Q8" s="229" t="e">
        <f>100*(#REF!/#REF!-1)</f>
        <v>#REF!</v>
      </c>
      <c r="R8" s="229" t="e">
        <f>100*(#REF!/#REF!-1)</f>
        <v>#REF!</v>
      </c>
      <c r="S8" s="229" t="e">
        <f>100*(#REF!/#REF!-1)</f>
        <v>#REF!</v>
      </c>
      <c r="T8" s="229" t="e">
        <f>100*(#REF!/#REF!-1)</f>
        <v>#REF!</v>
      </c>
      <c r="U8" s="229" t="e">
        <f>100*(#REF!/#REF!-1)</f>
        <v>#REF!</v>
      </c>
      <c r="V8" s="229" t="e">
        <f>100*(#REF!/#REF!-1)</f>
        <v>#REF!</v>
      </c>
      <c r="W8" s="229" t="e">
        <f>100*(#REF!/#REF!-1)</f>
        <v>#REF!</v>
      </c>
      <c r="X8" s="229" t="e">
        <f>100*(#REF!/#REF!-1)</f>
        <v>#REF!</v>
      </c>
      <c r="Y8" s="229" t="e">
        <f>100*(#REF!/#REF!-1)</f>
        <v>#REF!</v>
      </c>
    </row>
    <row r="9" spans="1:25">
      <c r="A9" s="13">
        <v>2007</v>
      </c>
      <c r="B9" s="13">
        <v>1</v>
      </c>
      <c r="C9" s="229" t="e">
        <f>100*(#REF!/#REF!-1)</f>
        <v>#REF!</v>
      </c>
      <c r="D9" s="229" t="e">
        <f>100*(#REF!/#REF!-1)</f>
        <v>#REF!</v>
      </c>
      <c r="E9" s="229" t="e">
        <f>100*(#REF!/#REF!-1)</f>
        <v>#REF!</v>
      </c>
      <c r="F9" s="229" t="e">
        <f>100*(#REF!/#REF!-1)</f>
        <v>#REF!</v>
      </c>
      <c r="G9" s="229" t="e">
        <f>100*(#REF!/#REF!-1)</f>
        <v>#REF!</v>
      </c>
      <c r="H9" s="229" t="e">
        <f>100*(#REF!/#REF!-1)</f>
        <v>#REF!</v>
      </c>
      <c r="I9" s="229" t="e">
        <f>100*(#REF!/#REF!-1)</f>
        <v>#REF!</v>
      </c>
      <c r="J9" s="229" t="e">
        <f>100*(#REF!/#REF!-1)</f>
        <v>#REF!</v>
      </c>
      <c r="K9" s="229" t="e">
        <f>100*(#REF!/#REF!-1)</f>
        <v>#REF!</v>
      </c>
      <c r="L9" s="229" t="e">
        <f>100*(#REF!/#REF!-1)</f>
        <v>#REF!</v>
      </c>
      <c r="M9" s="229" t="e">
        <f>100*(#REF!/#REF!-1)</f>
        <v>#REF!</v>
      </c>
      <c r="N9" s="229" t="e">
        <f>100*(#REF!/#REF!-1)</f>
        <v>#REF!</v>
      </c>
      <c r="O9" s="229" t="e">
        <f>100*(#REF!/#REF!-1)</f>
        <v>#REF!</v>
      </c>
      <c r="P9" s="229" t="e">
        <f>100*(#REF!/#REF!-1)</f>
        <v>#REF!</v>
      </c>
      <c r="Q9" s="229" t="e">
        <f>100*(#REF!/#REF!-1)</f>
        <v>#REF!</v>
      </c>
      <c r="R9" s="229" t="e">
        <f>100*(#REF!/#REF!-1)</f>
        <v>#REF!</v>
      </c>
      <c r="S9" s="229" t="e">
        <f>100*(#REF!/#REF!-1)</f>
        <v>#REF!</v>
      </c>
      <c r="T9" s="229" t="e">
        <f>100*(#REF!/#REF!-1)</f>
        <v>#REF!</v>
      </c>
      <c r="U9" s="229" t="e">
        <f>100*(#REF!/#REF!-1)</f>
        <v>#REF!</v>
      </c>
      <c r="V9" s="229" t="e">
        <f>100*(#REF!/#REF!-1)</f>
        <v>#REF!</v>
      </c>
      <c r="W9" s="229" t="e">
        <f>100*(#REF!/#REF!-1)</f>
        <v>#REF!</v>
      </c>
      <c r="X9" s="229" t="e">
        <f>100*(#REF!/#REF!-1)</f>
        <v>#REF!</v>
      </c>
      <c r="Y9" s="229" t="e">
        <f>100*(#REF!/#REF!-1)</f>
        <v>#REF!</v>
      </c>
    </row>
    <row r="10" spans="1:25">
      <c r="B10" s="13">
        <v>2</v>
      </c>
      <c r="C10" s="229" t="e">
        <f>100*(#REF!/#REF!-1)</f>
        <v>#REF!</v>
      </c>
      <c r="D10" s="229" t="e">
        <f>100*(#REF!/#REF!-1)</f>
        <v>#REF!</v>
      </c>
      <c r="E10" s="229" t="e">
        <f>100*(#REF!/#REF!-1)</f>
        <v>#REF!</v>
      </c>
      <c r="F10" s="229" t="e">
        <f>100*(#REF!/#REF!-1)</f>
        <v>#REF!</v>
      </c>
      <c r="G10" s="229" t="e">
        <f>100*(#REF!/#REF!-1)</f>
        <v>#REF!</v>
      </c>
      <c r="H10" s="229" t="e">
        <f>100*(#REF!/#REF!-1)</f>
        <v>#REF!</v>
      </c>
      <c r="I10" s="229" t="e">
        <f>100*(#REF!/#REF!-1)</f>
        <v>#REF!</v>
      </c>
      <c r="J10" s="229" t="e">
        <f>100*(#REF!/#REF!-1)</f>
        <v>#REF!</v>
      </c>
      <c r="K10" s="229" t="e">
        <f>100*(#REF!/#REF!-1)</f>
        <v>#REF!</v>
      </c>
      <c r="L10" s="229" t="e">
        <f>100*(#REF!/#REF!-1)</f>
        <v>#REF!</v>
      </c>
      <c r="M10" s="229" t="e">
        <f>100*(#REF!/#REF!-1)</f>
        <v>#REF!</v>
      </c>
      <c r="N10" s="229" t="e">
        <f>100*(#REF!/#REF!-1)</f>
        <v>#REF!</v>
      </c>
      <c r="O10" s="229" t="e">
        <f>100*(#REF!/#REF!-1)</f>
        <v>#REF!</v>
      </c>
      <c r="P10" s="229" t="e">
        <f>100*(#REF!/#REF!-1)</f>
        <v>#REF!</v>
      </c>
      <c r="Q10" s="229" t="e">
        <f>100*(#REF!/#REF!-1)</f>
        <v>#REF!</v>
      </c>
      <c r="R10" s="229" t="e">
        <f>100*(#REF!/#REF!-1)</f>
        <v>#REF!</v>
      </c>
      <c r="S10" s="229" t="e">
        <f>100*(#REF!/#REF!-1)</f>
        <v>#REF!</v>
      </c>
      <c r="T10" s="229" t="e">
        <f>100*(#REF!/#REF!-1)</f>
        <v>#REF!</v>
      </c>
      <c r="U10" s="229" t="e">
        <f>100*(#REF!/#REF!-1)</f>
        <v>#REF!</v>
      </c>
      <c r="V10" s="229" t="e">
        <f>100*(#REF!/#REF!-1)</f>
        <v>#REF!</v>
      </c>
      <c r="W10" s="229" t="e">
        <f>100*(#REF!/#REF!-1)</f>
        <v>#REF!</v>
      </c>
      <c r="X10" s="229" t="e">
        <f>100*(#REF!/#REF!-1)</f>
        <v>#REF!</v>
      </c>
      <c r="Y10" s="229" t="e">
        <f>100*(#REF!/#REF!-1)</f>
        <v>#REF!</v>
      </c>
    </row>
    <row r="11" spans="1:25">
      <c r="B11" s="13">
        <v>3</v>
      </c>
      <c r="C11" s="229" t="e">
        <f>100*(#REF!/#REF!-1)</f>
        <v>#REF!</v>
      </c>
      <c r="D11" s="229" t="e">
        <f>100*(#REF!/#REF!-1)</f>
        <v>#REF!</v>
      </c>
      <c r="E11" s="229" t="e">
        <f>100*(#REF!/#REF!-1)</f>
        <v>#REF!</v>
      </c>
      <c r="F11" s="229" t="e">
        <f>100*(#REF!/#REF!-1)</f>
        <v>#REF!</v>
      </c>
      <c r="G11" s="229" t="e">
        <f>100*(#REF!/#REF!-1)</f>
        <v>#REF!</v>
      </c>
      <c r="H11" s="229" t="e">
        <f>100*(#REF!/#REF!-1)</f>
        <v>#REF!</v>
      </c>
      <c r="I11" s="229" t="e">
        <f>100*(#REF!/#REF!-1)</f>
        <v>#REF!</v>
      </c>
      <c r="J11" s="229" t="e">
        <f>100*(#REF!/#REF!-1)</f>
        <v>#REF!</v>
      </c>
      <c r="K11" s="229" t="e">
        <f>100*(#REF!/#REF!-1)</f>
        <v>#REF!</v>
      </c>
      <c r="L11" s="229" t="e">
        <f>100*(#REF!/#REF!-1)</f>
        <v>#REF!</v>
      </c>
      <c r="M11" s="229" t="e">
        <f>100*(#REF!/#REF!-1)</f>
        <v>#REF!</v>
      </c>
      <c r="N11" s="229" t="e">
        <f>100*(#REF!/#REF!-1)</f>
        <v>#REF!</v>
      </c>
      <c r="O11" s="229" t="e">
        <f>100*(#REF!/#REF!-1)</f>
        <v>#REF!</v>
      </c>
      <c r="P11" s="229" t="e">
        <f>100*(#REF!/#REF!-1)</f>
        <v>#REF!</v>
      </c>
      <c r="Q11" s="229" t="e">
        <f>100*(#REF!/#REF!-1)</f>
        <v>#REF!</v>
      </c>
      <c r="R11" s="229" t="e">
        <f>100*(#REF!/#REF!-1)</f>
        <v>#REF!</v>
      </c>
      <c r="S11" s="229" t="e">
        <f>100*(#REF!/#REF!-1)</f>
        <v>#REF!</v>
      </c>
      <c r="T11" s="229" t="e">
        <f>100*(#REF!/#REF!-1)</f>
        <v>#REF!</v>
      </c>
      <c r="U11" s="229" t="e">
        <f>100*(#REF!/#REF!-1)</f>
        <v>#REF!</v>
      </c>
      <c r="V11" s="229" t="e">
        <f>100*(#REF!/#REF!-1)</f>
        <v>#REF!</v>
      </c>
      <c r="W11" s="229" t="e">
        <f>100*(#REF!/#REF!-1)</f>
        <v>#REF!</v>
      </c>
      <c r="X11" s="229" t="e">
        <f>100*(#REF!/#REF!-1)</f>
        <v>#REF!</v>
      </c>
      <c r="Y11" s="229" t="e">
        <f>100*(#REF!/#REF!-1)</f>
        <v>#REF!</v>
      </c>
    </row>
    <row r="12" spans="1:25">
      <c r="B12" s="13">
        <v>4</v>
      </c>
      <c r="C12" s="229" t="e">
        <f>100*(#REF!/#REF!-1)</f>
        <v>#REF!</v>
      </c>
      <c r="D12" s="229" t="e">
        <f>100*(#REF!/#REF!-1)</f>
        <v>#REF!</v>
      </c>
      <c r="E12" s="229" t="e">
        <f>100*(#REF!/#REF!-1)</f>
        <v>#REF!</v>
      </c>
      <c r="F12" s="229" t="e">
        <f>100*(#REF!/#REF!-1)</f>
        <v>#REF!</v>
      </c>
      <c r="G12" s="229" t="e">
        <f>100*(#REF!/#REF!-1)</f>
        <v>#REF!</v>
      </c>
      <c r="H12" s="229" t="e">
        <f>100*(#REF!/#REF!-1)</f>
        <v>#REF!</v>
      </c>
      <c r="I12" s="229" t="e">
        <f>100*(#REF!/#REF!-1)</f>
        <v>#REF!</v>
      </c>
      <c r="J12" s="229" t="e">
        <f>100*(#REF!/#REF!-1)</f>
        <v>#REF!</v>
      </c>
      <c r="K12" s="229" t="e">
        <f>100*(#REF!/#REF!-1)</f>
        <v>#REF!</v>
      </c>
      <c r="L12" s="229" t="e">
        <f>100*(#REF!/#REF!-1)</f>
        <v>#REF!</v>
      </c>
      <c r="M12" s="229" t="e">
        <f>100*(#REF!/#REF!-1)</f>
        <v>#REF!</v>
      </c>
      <c r="N12" s="229" t="e">
        <f>100*(#REF!/#REF!-1)</f>
        <v>#REF!</v>
      </c>
      <c r="O12" s="229" t="e">
        <f>100*(#REF!/#REF!-1)</f>
        <v>#REF!</v>
      </c>
      <c r="P12" s="229" t="e">
        <f>100*(#REF!/#REF!-1)</f>
        <v>#REF!</v>
      </c>
      <c r="Q12" s="229" t="e">
        <f>100*(#REF!/#REF!-1)</f>
        <v>#REF!</v>
      </c>
      <c r="R12" s="229" t="e">
        <f>100*(#REF!/#REF!-1)</f>
        <v>#REF!</v>
      </c>
      <c r="S12" s="229" t="e">
        <f>100*(#REF!/#REF!-1)</f>
        <v>#REF!</v>
      </c>
      <c r="T12" s="229" t="e">
        <f>100*(#REF!/#REF!-1)</f>
        <v>#REF!</v>
      </c>
      <c r="U12" s="229" t="e">
        <f>100*(#REF!/#REF!-1)</f>
        <v>#REF!</v>
      </c>
      <c r="V12" s="229" t="e">
        <f>100*(#REF!/#REF!-1)</f>
        <v>#REF!</v>
      </c>
      <c r="W12" s="229" t="e">
        <f>100*(#REF!/#REF!-1)</f>
        <v>#REF!</v>
      </c>
      <c r="X12" s="229" t="e">
        <f>100*(#REF!/#REF!-1)</f>
        <v>#REF!</v>
      </c>
      <c r="Y12" s="229" t="e">
        <f>100*(#REF!/#REF!-1)</f>
        <v>#REF!</v>
      </c>
    </row>
    <row r="13" spans="1:25">
      <c r="A13" s="13">
        <v>2008</v>
      </c>
      <c r="B13" s="13">
        <v>1</v>
      </c>
      <c r="C13" s="229" t="e">
        <f>100*(#REF!/#REF!-1)</f>
        <v>#REF!</v>
      </c>
      <c r="D13" s="229" t="e">
        <f>100*(#REF!/#REF!-1)</f>
        <v>#REF!</v>
      </c>
      <c r="E13" s="229" t="e">
        <f>100*(#REF!/#REF!-1)</f>
        <v>#REF!</v>
      </c>
      <c r="F13" s="229" t="e">
        <f>100*(#REF!/#REF!-1)</f>
        <v>#REF!</v>
      </c>
      <c r="G13" s="229" t="e">
        <f>100*(#REF!/#REF!-1)</f>
        <v>#REF!</v>
      </c>
      <c r="H13" s="229" t="e">
        <f>100*(#REF!/#REF!-1)</f>
        <v>#REF!</v>
      </c>
      <c r="I13" s="229" t="e">
        <f>100*(#REF!/#REF!-1)</f>
        <v>#REF!</v>
      </c>
      <c r="J13" s="229" t="e">
        <f>100*(#REF!/#REF!-1)</f>
        <v>#REF!</v>
      </c>
      <c r="K13" s="229" t="e">
        <f>100*(#REF!/#REF!-1)</f>
        <v>#REF!</v>
      </c>
      <c r="L13" s="229" t="e">
        <f>100*(#REF!/#REF!-1)</f>
        <v>#REF!</v>
      </c>
      <c r="M13" s="229" t="e">
        <f>100*(#REF!/#REF!-1)</f>
        <v>#REF!</v>
      </c>
      <c r="N13" s="229" t="e">
        <f>100*(#REF!/#REF!-1)</f>
        <v>#REF!</v>
      </c>
      <c r="O13" s="229" t="e">
        <f>100*(#REF!/#REF!-1)</f>
        <v>#REF!</v>
      </c>
      <c r="P13" s="229" t="e">
        <f>100*(#REF!/#REF!-1)</f>
        <v>#REF!</v>
      </c>
      <c r="Q13" s="229" t="e">
        <f>100*(#REF!/#REF!-1)</f>
        <v>#REF!</v>
      </c>
      <c r="R13" s="229" t="e">
        <f>100*(#REF!/#REF!-1)</f>
        <v>#REF!</v>
      </c>
      <c r="S13" s="229" t="e">
        <f>100*(#REF!/#REF!-1)</f>
        <v>#REF!</v>
      </c>
      <c r="T13" s="229" t="e">
        <f>100*(#REF!/#REF!-1)</f>
        <v>#REF!</v>
      </c>
      <c r="U13" s="229" t="e">
        <f>100*(#REF!/#REF!-1)</f>
        <v>#REF!</v>
      </c>
      <c r="V13" s="229" t="e">
        <f>100*(#REF!/#REF!-1)</f>
        <v>#REF!</v>
      </c>
      <c r="W13" s="229" t="e">
        <f>100*(#REF!/#REF!-1)</f>
        <v>#REF!</v>
      </c>
      <c r="X13" s="229" t="e">
        <f>100*(#REF!/#REF!-1)</f>
        <v>#REF!</v>
      </c>
      <c r="Y13" s="229" t="e">
        <f>100*(#REF!/#REF!-1)</f>
        <v>#REF!</v>
      </c>
    </row>
    <row r="14" spans="1:25">
      <c r="B14" s="13">
        <v>2</v>
      </c>
      <c r="C14" s="229" t="e">
        <f>100*(#REF!/#REF!-1)</f>
        <v>#REF!</v>
      </c>
      <c r="D14" s="229" t="e">
        <f>100*(#REF!/#REF!-1)</f>
        <v>#REF!</v>
      </c>
      <c r="E14" s="229" t="e">
        <f>100*(#REF!/#REF!-1)</f>
        <v>#REF!</v>
      </c>
      <c r="F14" s="229" t="e">
        <f>100*(#REF!/#REF!-1)</f>
        <v>#REF!</v>
      </c>
      <c r="G14" s="229" t="e">
        <f>100*(#REF!/#REF!-1)</f>
        <v>#REF!</v>
      </c>
      <c r="H14" s="229" t="e">
        <f>100*(#REF!/#REF!-1)</f>
        <v>#REF!</v>
      </c>
      <c r="I14" s="229" t="e">
        <f>100*(#REF!/#REF!-1)</f>
        <v>#REF!</v>
      </c>
      <c r="J14" s="229" t="e">
        <f>100*(#REF!/#REF!-1)</f>
        <v>#REF!</v>
      </c>
      <c r="K14" s="229" t="e">
        <f>100*(#REF!/#REF!-1)</f>
        <v>#REF!</v>
      </c>
      <c r="L14" s="229" t="e">
        <f>100*(#REF!/#REF!-1)</f>
        <v>#REF!</v>
      </c>
      <c r="M14" s="229" t="e">
        <f>100*(#REF!/#REF!-1)</f>
        <v>#REF!</v>
      </c>
      <c r="N14" s="229" t="e">
        <f>100*(#REF!/#REF!-1)</f>
        <v>#REF!</v>
      </c>
      <c r="O14" s="229" t="e">
        <f>100*(#REF!/#REF!-1)</f>
        <v>#REF!</v>
      </c>
      <c r="P14" s="229" t="e">
        <f>100*(#REF!/#REF!-1)</f>
        <v>#REF!</v>
      </c>
      <c r="Q14" s="229" t="e">
        <f>100*(#REF!/#REF!-1)</f>
        <v>#REF!</v>
      </c>
      <c r="R14" s="229" t="e">
        <f>100*(#REF!/#REF!-1)</f>
        <v>#REF!</v>
      </c>
      <c r="S14" s="229" t="e">
        <f>100*(#REF!/#REF!-1)</f>
        <v>#REF!</v>
      </c>
      <c r="T14" s="229" t="e">
        <f>100*(#REF!/#REF!-1)</f>
        <v>#REF!</v>
      </c>
      <c r="U14" s="229" t="e">
        <f>100*(#REF!/#REF!-1)</f>
        <v>#REF!</v>
      </c>
      <c r="V14" s="229" t="e">
        <f>100*(#REF!/#REF!-1)</f>
        <v>#REF!</v>
      </c>
      <c r="W14" s="229" t="e">
        <f>100*(#REF!/#REF!-1)</f>
        <v>#REF!</v>
      </c>
      <c r="X14" s="229" t="e">
        <f>100*(#REF!/#REF!-1)</f>
        <v>#REF!</v>
      </c>
      <c r="Y14" s="229" t="e">
        <f>100*(#REF!/#REF!-1)</f>
        <v>#REF!</v>
      </c>
    </row>
    <row r="15" spans="1:25">
      <c r="B15" s="13">
        <v>3</v>
      </c>
      <c r="C15" s="229" t="e">
        <f>100*(#REF!/#REF!-1)</f>
        <v>#REF!</v>
      </c>
      <c r="D15" s="229" t="e">
        <f>100*(#REF!/#REF!-1)</f>
        <v>#REF!</v>
      </c>
      <c r="E15" s="229" t="e">
        <f>100*(#REF!/#REF!-1)</f>
        <v>#REF!</v>
      </c>
      <c r="F15" s="229" t="e">
        <f>100*(#REF!/#REF!-1)</f>
        <v>#REF!</v>
      </c>
      <c r="G15" s="229" t="e">
        <f>100*(#REF!/#REF!-1)</f>
        <v>#REF!</v>
      </c>
      <c r="H15" s="229" t="e">
        <f>100*(#REF!/#REF!-1)</f>
        <v>#REF!</v>
      </c>
      <c r="I15" s="229" t="e">
        <f>100*(#REF!/#REF!-1)</f>
        <v>#REF!</v>
      </c>
      <c r="J15" s="229" t="e">
        <f>100*(#REF!/#REF!-1)</f>
        <v>#REF!</v>
      </c>
      <c r="K15" s="229" t="e">
        <f>100*(#REF!/#REF!-1)</f>
        <v>#REF!</v>
      </c>
      <c r="L15" s="229" t="e">
        <f>100*(#REF!/#REF!-1)</f>
        <v>#REF!</v>
      </c>
      <c r="M15" s="229" t="e">
        <f>100*(#REF!/#REF!-1)</f>
        <v>#REF!</v>
      </c>
      <c r="N15" s="229" t="e">
        <f>100*(#REF!/#REF!-1)</f>
        <v>#REF!</v>
      </c>
      <c r="O15" s="229" t="e">
        <f>100*(#REF!/#REF!-1)</f>
        <v>#REF!</v>
      </c>
      <c r="P15" s="229" t="e">
        <f>100*(#REF!/#REF!-1)</f>
        <v>#REF!</v>
      </c>
      <c r="Q15" s="229" t="e">
        <f>100*(#REF!/#REF!-1)</f>
        <v>#REF!</v>
      </c>
      <c r="R15" s="229" t="e">
        <f>100*(#REF!/#REF!-1)</f>
        <v>#REF!</v>
      </c>
      <c r="S15" s="229" t="e">
        <f>100*(#REF!/#REF!-1)</f>
        <v>#REF!</v>
      </c>
      <c r="T15" s="229" t="e">
        <f>100*(#REF!/#REF!-1)</f>
        <v>#REF!</v>
      </c>
      <c r="U15" s="229" t="e">
        <f>100*(#REF!/#REF!-1)</f>
        <v>#REF!</v>
      </c>
      <c r="V15" s="229" t="e">
        <f>100*(#REF!/#REF!-1)</f>
        <v>#REF!</v>
      </c>
      <c r="W15" s="229" t="e">
        <f>100*(#REF!/#REF!-1)</f>
        <v>#REF!</v>
      </c>
      <c r="X15" s="229" t="e">
        <f>100*(#REF!/#REF!-1)</f>
        <v>#REF!</v>
      </c>
      <c r="Y15" s="229" t="e">
        <f>100*(#REF!/#REF!-1)</f>
        <v>#REF!</v>
      </c>
    </row>
    <row r="16" spans="1:25">
      <c r="B16" s="13">
        <v>4</v>
      </c>
      <c r="C16" s="229" t="e">
        <f>100*(#REF!/#REF!-1)</f>
        <v>#REF!</v>
      </c>
      <c r="D16" s="229" t="e">
        <f>100*(#REF!/#REF!-1)</f>
        <v>#REF!</v>
      </c>
      <c r="E16" s="229" t="e">
        <f>100*(#REF!/#REF!-1)</f>
        <v>#REF!</v>
      </c>
      <c r="F16" s="229" t="e">
        <f>100*(#REF!/#REF!-1)</f>
        <v>#REF!</v>
      </c>
      <c r="G16" s="229" t="e">
        <f>100*(#REF!/#REF!-1)</f>
        <v>#REF!</v>
      </c>
      <c r="H16" s="229" t="e">
        <f>100*(#REF!/#REF!-1)</f>
        <v>#REF!</v>
      </c>
      <c r="I16" s="229" t="e">
        <f>100*(#REF!/#REF!-1)</f>
        <v>#REF!</v>
      </c>
      <c r="J16" s="229" t="e">
        <f>100*(#REF!/#REF!-1)</f>
        <v>#REF!</v>
      </c>
      <c r="K16" s="229" t="e">
        <f>100*(#REF!/#REF!-1)</f>
        <v>#REF!</v>
      </c>
      <c r="L16" s="229" t="e">
        <f>100*(#REF!/#REF!-1)</f>
        <v>#REF!</v>
      </c>
      <c r="M16" s="229" t="e">
        <f>100*(#REF!/#REF!-1)</f>
        <v>#REF!</v>
      </c>
      <c r="N16" s="229" t="e">
        <f>100*(#REF!/#REF!-1)</f>
        <v>#REF!</v>
      </c>
      <c r="O16" s="229" t="e">
        <f>100*(#REF!/#REF!-1)</f>
        <v>#REF!</v>
      </c>
      <c r="P16" s="229" t="e">
        <f>100*(#REF!/#REF!-1)</f>
        <v>#REF!</v>
      </c>
      <c r="Q16" s="229" t="e">
        <f>100*(#REF!/#REF!-1)</f>
        <v>#REF!</v>
      </c>
      <c r="R16" s="229" t="e">
        <f>100*(#REF!/#REF!-1)</f>
        <v>#REF!</v>
      </c>
      <c r="S16" s="229" t="e">
        <f>100*(#REF!/#REF!-1)</f>
        <v>#REF!</v>
      </c>
      <c r="T16" s="229" t="e">
        <f>100*(#REF!/#REF!-1)</f>
        <v>#REF!</v>
      </c>
      <c r="U16" s="229" t="e">
        <f>100*(#REF!/#REF!-1)</f>
        <v>#REF!</v>
      </c>
      <c r="V16" s="229" t="e">
        <f>100*(#REF!/#REF!-1)</f>
        <v>#REF!</v>
      </c>
      <c r="W16" s="229" t="e">
        <f>100*(#REF!/#REF!-1)</f>
        <v>#REF!</v>
      </c>
      <c r="X16" s="229" t="e">
        <f>100*(#REF!/#REF!-1)</f>
        <v>#REF!</v>
      </c>
      <c r="Y16" s="229" t="e">
        <f>100*(#REF!/#REF!-1)</f>
        <v>#REF!</v>
      </c>
    </row>
    <row r="17" spans="1:25">
      <c r="A17" s="13">
        <v>2009</v>
      </c>
      <c r="B17" s="13">
        <v>1</v>
      </c>
      <c r="C17" s="229" t="e">
        <f>100*(#REF!/#REF!-1)</f>
        <v>#REF!</v>
      </c>
      <c r="D17" s="229" t="e">
        <f>100*(#REF!/#REF!-1)</f>
        <v>#REF!</v>
      </c>
      <c r="E17" s="229" t="e">
        <f>100*(#REF!/#REF!-1)</f>
        <v>#REF!</v>
      </c>
      <c r="F17" s="229" t="e">
        <f>100*(#REF!/#REF!-1)</f>
        <v>#REF!</v>
      </c>
      <c r="G17" s="229" t="e">
        <f>100*(#REF!/#REF!-1)</f>
        <v>#REF!</v>
      </c>
      <c r="H17" s="229" t="e">
        <f>100*(#REF!/#REF!-1)</f>
        <v>#REF!</v>
      </c>
      <c r="I17" s="229" t="e">
        <f>100*(#REF!/#REF!-1)</f>
        <v>#REF!</v>
      </c>
      <c r="J17" s="229" t="e">
        <f>100*(#REF!/#REF!-1)</f>
        <v>#REF!</v>
      </c>
      <c r="K17" s="229" t="e">
        <f>100*(#REF!/#REF!-1)</f>
        <v>#REF!</v>
      </c>
      <c r="L17" s="229" t="e">
        <f>100*(#REF!/#REF!-1)</f>
        <v>#REF!</v>
      </c>
      <c r="M17" s="229" t="e">
        <f>100*(#REF!/#REF!-1)</f>
        <v>#REF!</v>
      </c>
      <c r="N17" s="229" t="e">
        <f>100*(#REF!/#REF!-1)</f>
        <v>#REF!</v>
      </c>
      <c r="O17" s="229" t="e">
        <f>100*(#REF!/#REF!-1)</f>
        <v>#REF!</v>
      </c>
      <c r="P17" s="229" t="e">
        <f>100*(#REF!/#REF!-1)</f>
        <v>#REF!</v>
      </c>
      <c r="Q17" s="229" t="e">
        <f>100*(#REF!/#REF!-1)</f>
        <v>#REF!</v>
      </c>
      <c r="R17" s="229" t="e">
        <f>100*(#REF!/#REF!-1)</f>
        <v>#REF!</v>
      </c>
      <c r="S17" s="229" t="e">
        <f>100*(#REF!/#REF!-1)</f>
        <v>#REF!</v>
      </c>
      <c r="T17" s="229" t="e">
        <f>100*(#REF!/#REF!-1)</f>
        <v>#REF!</v>
      </c>
      <c r="U17" s="229" t="e">
        <f>100*(#REF!/#REF!-1)</f>
        <v>#REF!</v>
      </c>
      <c r="V17" s="229" t="e">
        <f>100*(#REF!/#REF!-1)</f>
        <v>#REF!</v>
      </c>
      <c r="W17" s="229" t="e">
        <f>100*(#REF!/#REF!-1)</f>
        <v>#REF!</v>
      </c>
      <c r="X17" s="229" t="e">
        <f>100*(#REF!/#REF!-1)</f>
        <v>#REF!</v>
      </c>
      <c r="Y17" s="229" t="e">
        <f>100*(#REF!/#REF!-1)</f>
        <v>#REF!</v>
      </c>
    </row>
    <row r="18" spans="1:25">
      <c r="B18" s="13">
        <v>2</v>
      </c>
      <c r="C18" s="229" t="e">
        <f>100*(#REF!/#REF!-1)</f>
        <v>#REF!</v>
      </c>
      <c r="D18" s="229" t="e">
        <f>100*(#REF!/#REF!-1)</f>
        <v>#REF!</v>
      </c>
      <c r="E18" s="229" t="e">
        <f>100*(#REF!/#REF!-1)</f>
        <v>#REF!</v>
      </c>
      <c r="F18" s="229" t="e">
        <f>100*(#REF!/#REF!-1)</f>
        <v>#REF!</v>
      </c>
      <c r="G18" s="229" t="e">
        <f>100*(#REF!/#REF!-1)</f>
        <v>#REF!</v>
      </c>
      <c r="H18" s="229" t="e">
        <f>100*(#REF!/#REF!-1)</f>
        <v>#REF!</v>
      </c>
      <c r="I18" s="229" t="e">
        <f>100*(#REF!/#REF!-1)</f>
        <v>#REF!</v>
      </c>
      <c r="J18" s="229" t="e">
        <f>100*(#REF!/#REF!-1)</f>
        <v>#REF!</v>
      </c>
      <c r="K18" s="229" t="e">
        <f>100*(#REF!/#REF!-1)</f>
        <v>#REF!</v>
      </c>
      <c r="L18" s="229" t="e">
        <f>100*(#REF!/#REF!-1)</f>
        <v>#REF!</v>
      </c>
      <c r="M18" s="229" t="e">
        <f>100*(#REF!/#REF!-1)</f>
        <v>#REF!</v>
      </c>
      <c r="N18" s="229" t="e">
        <f>100*(#REF!/#REF!-1)</f>
        <v>#REF!</v>
      </c>
      <c r="O18" s="229" t="e">
        <f>100*(#REF!/#REF!-1)</f>
        <v>#REF!</v>
      </c>
      <c r="P18" s="229" t="e">
        <f>100*(#REF!/#REF!-1)</f>
        <v>#REF!</v>
      </c>
      <c r="Q18" s="229" t="e">
        <f>100*(#REF!/#REF!-1)</f>
        <v>#REF!</v>
      </c>
      <c r="R18" s="229" t="e">
        <f>100*(#REF!/#REF!-1)</f>
        <v>#REF!</v>
      </c>
      <c r="S18" s="229" t="e">
        <f>100*(#REF!/#REF!-1)</f>
        <v>#REF!</v>
      </c>
      <c r="T18" s="229" t="e">
        <f>100*(#REF!/#REF!-1)</f>
        <v>#REF!</v>
      </c>
      <c r="U18" s="229" t="e">
        <f>100*(#REF!/#REF!-1)</f>
        <v>#REF!</v>
      </c>
      <c r="V18" s="229" t="e">
        <f>100*(#REF!/#REF!-1)</f>
        <v>#REF!</v>
      </c>
      <c r="W18" s="229" t="e">
        <f>100*(#REF!/#REF!-1)</f>
        <v>#REF!</v>
      </c>
      <c r="X18" s="229" t="e">
        <f>100*(#REF!/#REF!-1)</f>
        <v>#REF!</v>
      </c>
      <c r="Y18" s="229" t="e">
        <f>100*(#REF!/#REF!-1)</f>
        <v>#REF!</v>
      </c>
    </row>
    <row r="19" spans="1:25">
      <c r="B19" s="13">
        <v>3</v>
      </c>
      <c r="C19" s="229" t="e">
        <f>100*(#REF!/#REF!-1)</f>
        <v>#REF!</v>
      </c>
      <c r="D19" s="229" t="e">
        <f>100*(#REF!/#REF!-1)</f>
        <v>#REF!</v>
      </c>
      <c r="E19" s="229" t="e">
        <f>100*(#REF!/#REF!-1)</f>
        <v>#REF!</v>
      </c>
      <c r="F19" s="229" t="e">
        <f>100*(#REF!/#REF!-1)</f>
        <v>#REF!</v>
      </c>
      <c r="G19" s="229" t="e">
        <f>100*(#REF!/#REF!-1)</f>
        <v>#REF!</v>
      </c>
      <c r="H19" s="229" t="e">
        <f>100*(#REF!/#REF!-1)</f>
        <v>#REF!</v>
      </c>
      <c r="I19" s="229" t="e">
        <f>100*(#REF!/#REF!-1)</f>
        <v>#REF!</v>
      </c>
      <c r="J19" s="229" t="e">
        <f>100*(#REF!/#REF!-1)</f>
        <v>#REF!</v>
      </c>
      <c r="K19" s="229" t="e">
        <f>100*(#REF!/#REF!-1)</f>
        <v>#REF!</v>
      </c>
      <c r="L19" s="229" t="e">
        <f>100*(#REF!/#REF!-1)</f>
        <v>#REF!</v>
      </c>
      <c r="M19" s="229" t="e">
        <f>100*(#REF!/#REF!-1)</f>
        <v>#REF!</v>
      </c>
      <c r="N19" s="229" t="e">
        <f>100*(#REF!/#REF!-1)</f>
        <v>#REF!</v>
      </c>
      <c r="O19" s="229" t="e">
        <f>100*(#REF!/#REF!-1)</f>
        <v>#REF!</v>
      </c>
      <c r="P19" s="229" t="e">
        <f>100*(#REF!/#REF!-1)</f>
        <v>#REF!</v>
      </c>
      <c r="Q19" s="229" t="e">
        <f>100*(#REF!/#REF!-1)</f>
        <v>#REF!</v>
      </c>
      <c r="R19" s="229" t="e">
        <f>100*(#REF!/#REF!-1)</f>
        <v>#REF!</v>
      </c>
      <c r="S19" s="229" t="e">
        <f>100*(#REF!/#REF!-1)</f>
        <v>#REF!</v>
      </c>
      <c r="T19" s="229" t="e">
        <f>100*(#REF!/#REF!-1)</f>
        <v>#REF!</v>
      </c>
      <c r="U19" s="229" t="e">
        <f>100*(#REF!/#REF!-1)</f>
        <v>#REF!</v>
      </c>
      <c r="V19" s="229" t="e">
        <f>100*(#REF!/#REF!-1)</f>
        <v>#REF!</v>
      </c>
      <c r="W19" s="229" t="e">
        <f>100*(#REF!/#REF!-1)</f>
        <v>#REF!</v>
      </c>
      <c r="X19" s="229" t="e">
        <f>100*(#REF!/#REF!-1)</f>
        <v>#REF!</v>
      </c>
      <c r="Y19" s="229" t="e">
        <f>100*(#REF!/#REF!-1)</f>
        <v>#REF!</v>
      </c>
    </row>
    <row r="20" spans="1:25">
      <c r="B20" s="13">
        <v>4</v>
      </c>
      <c r="C20" s="229" t="e">
        <f>100*(#REF!/#REF!-1)</f>
        <v>#REF!</v>
      </c>
      <c r="D20" s="229" t="e">
        <f>100*(#REF!/#REF!-1)</f>
        <v>#REF!</v>
      </c>
      <c r="E20" s="229" t="e">
        <f>100*(#REF!/#REF!-1)</f>
        <v>#REF!</v>
      </c>
      <c r="F20" s="229" t="e">
        <f>100*(#REF!/#REF!-1)</f>
        <v>#REF!</v>
      </c>
      <c r="G20" s="229" t="e">
        <f>100*(#REF!/#REF!-1)</f>
        <v>#REF!</v>
      </c>
      <c r="H20" s="229" t="e">
        <f>100*(#REF!/#REF!-1)</f>
        <v>#REF!</v>
      </c>
      <c r="I20" s="229" t="e">
        <f>100*(#REF!/#REF!-1)</f>
        <v>#REF!</v>
      </c>
      <c r="J20" s="229" t="e">
        <f>100*(#REF!/#REF!-1)</f>
        <v>#REF!</v>
      </c>
      <c r="K20" s="229" t="e">
        <f>100*(#REF!/#REF!-1)</f>
        <v>#REF!</v>
      </c>
      <c r="L20" s="229" t="e">
        <f>100*(#REF!/#REF!-1)</f>
        <v>#REF!</v>
      </c>
      <c r="M20" s="229" t="e">
        <f>100*(#REF!/#REF!-1)</f>
        <v>#REF!</v>
      </c>
      <c r="N20" s="229" t="e">
        <f>100*(#REF!/#REF!-1)</f>
        <v>#REF!</v>
      </c>
      <c r="O20" s="229" t="e">
        <f>100*(#REF!/#REF!-1)</f>
        <v>#REF!</v>
      </c>
      <c r="P20" s="229" t="e">
        <f>100*(#REF!/#REF!-1)</f>
        <v>#REF!</v>
      </c>
      <c r="Q20" s="229" t="e">
        <f>100*(#REF!/#REF!-1)</f>
        <v>#REF!</v>
      </c>
      <c r="R20" s="229" t="e">
        <f>100*(#REF!/#REF!-1)</f>
        <v>#REF!</v>
      </c>
      <c r="S20" s="229" t="e">
        <f>100*(#REF!/#REF!-1)</f>
        <v>#REF!</v>
      </c>
      <c r="T20" s="229" t="e">
        <f>100*(#REF!/#REF!-1)</f>
        <v>#REF!</v>
      </c>
      <c r="U20" s="229" t="e">
        <f>100*(#REF!/#REF!-1)</f>
        <v>#REF!</v>
      </c>
      <c r="V20" s="229" t="e">
        <f>100*(#REF!/#REF!-1)</f>
        <v>#REF!</v>
      </c>
      <c r="W20" s="229" t="e">
        <f>100*(#REF!/#REF!-1)</f>
        <v>#REF!</v>
      </c>
      <c r="X20" s="229" t="e">
        <f>100*(#REF!/#REF!-1)</f>
        <v>#REF!</v>
      </c>
      <c r="Y20" s="229" t="e">
        <f>100*(#REF!/#REF!-1)</f>
        <v>#REF!</v>
      </c>
    </row>
    <row r="21" spans="1:25">
      <c r="A21" s="13">
        <v>2010</v>
      </c>
      <c r="B21" s="13">
        <v>1</v>
      </c>
      <c r="C21" s="229" t="e">
        <f>100*(#REF!/#REF!-1)</f>
        <v>#REF!</v>
      </c>
      <c r="D21" s="229" t="e">
        <f>100*(#REF!/#REF!-1)</f>
        <v>#REF!</v>
      </c>
      <c r="E21" s="229" t="e">
        <f>100*(#REF!/#REF!-1)</f>
        <v>#REF!</v>
      </c>
      <c r="F21" s="229" t="e">
        <f>100*(#REF!/#REF!-1)</f>
        <v>#REF!</v>
      </c>
      <c r="G21" s="229" t="e">
        <f>100*(#REF!/#REF!-1)</f>
        <v>#REF!</v>
      </c>
      <c r="H21" s="229" t="e">
        <f>100*(#REF!/#REF!-1)</f>
        <v>#REF!</v>
      </c>
      <c r="I21" s="229" t="e">
        <f>100*(#REF!/#REF!-1)</f>
        <v>#REF!</v>
      </c>
      <c r="J21" s="229" t="e">
        <f>100*(#REF!/#REF!-1)</f>
        <v>#REF!</v>
      </c>
      <c r="K21" s="229" t="e">
        <f>100*(#REF!/#REF!-1)</f>
        <v>#REF!</v>
      </c>
      <c r="L21" s="229" t="e">
        <f>100*(#REF!/#REF!-1)</f>
        <v>#REF!</v>
      </c>
      <c r="M21" s="229" t="e">
        <f>100*(#REF!/#REF!-1)</f>
        <v>#REF!</v>
      </c>
      <c r="N21" s="229" t="e">
        <f>100*(#REF!/#REF!-1)</f>
        <v>#REF!</v>
      </c>
      <c r="O21" s="229" t="e">
        <f>100*(#REF!/#REF!-1)</f>
        <v>#REF!</v>
      </c>
      <c r="P21" s="229" t="e">
        <f>100*(#REF!/#REF!-1)</f>
        <v>#REF!</v>
      </c>
      <c r="Q21" s="229" t="e">
        <f>100*(#REF!/#REF!-1)</f>
        <v>#REF!</v>
      </c>
      <c r="R21" s="229" t="e">
        <f>100*(#REF!/#REF!-1)</f>
        <v>#REF!</v>
      </c>
      <c r="S21" s="229" t="e">
        <f>100*(#REF!/#REF!-1)</f>
        <v>#REF!</v>
      </c>
      <c r="T21" s="229" t="e">
        <f>100*(#REF!/#REF!-1)</f>
        <v>#REF!</v>
      </c>
      <c r="U21" s="229" t="e">
        <f>100*(#REF!/#REF!-1)</f>
        <v>#REF!</v>
      </c>
      <c r="V21" s="229" t="e">
        <f>100*(#REF!/#REF!-1)</f>
        <v>#REF!</v>
      </c>
      <c r="W21" s="229" t="e">
        <f>100*(#REF!/#REF!-1)</f>
        <v>#REF!</v>
      </c>
      <c r="X21" s="229" t="e">
        <f>100*(#REF!/#REF!-1)</f>
        <v>#REF!</v>
      </c>
      <c r="Y21" s="229" t="e">
        <f>100*(#REF!/#REF!-1)</f>
        <v>#REF!</v>
      </c>
    </row>
    <row r="22" spans="1:25">
      <c r="B22" s="13">
        <v>2</v>
      </c>
      <c r="C22" s="229" t="e">
        <f>100*(#REF!/#REF!-1)</f>
        <v>#REF!</v>
      </c>
      <c r="D22" s="229" t="e">
        <f>100*(#REF!/#REF!-1)</f>
        <v>#REF!</v>
      </c>
      <c r="E22" s="229" t="e">
        <f>100*(#REF!/#REF!-1)</f>
        <v>#REF!</v>
      </c>
      <c r="F22" s="229" t="e">
        <f>100*(#REF!/#REF!-1)</f>
        <v>#REF!</v>
      </c>
      <c r="G22" s="229" t="e">
        <f>100*(#REF!/#REF!-1)</f>
        <v>#REF!</v>
      </c>
      <c r="H22" s="229" t="e">
        <f>100*(#REF!/#REF!-1)</f>
        <v>#REF!</v>
      </c>
      <c r="I22" s="229" t="e">
        <f>100*(#REF!/#REF!-1)</f>
        <v>#REF!</v>
      </c>
      <c r="J22" s="229" t="e">
        <f>100*(#REF!/#REF!-1)</f>
        <v>#REF!</v>
      </c>
      <c r="K22" s="229" t="e">
        <f>100*(#REF!/#REF!-1)</f>
        <v>#REF!</v>
      </c>
      <c r="L22" s="229" t="e">
        <f>100*(#REF!/#REF!-1)</f>
        <v>#REF!</v>
      </c>
      <c r="M22" s="229" t="e">
        <f>100*(#REF!/#REF!-1)</f>
        <v>#REF!</v>
      </c>
      <c r="N22" s="229" t="e">
        <f>100*(#REF!/#REF!-1)</f>
        <v>#REF!</v>
      </c>
      <c r="O22" s="229" t="e">
        <f>100*(#REF!/#REF!-1)</f>
        <v>#REF!</v>
      </c>
      <c r="P22" s="229" t="e">
        <f>100*(#REF!/#REF!-1)</f>
        <v>#REF!</v>
      </c>
      <c r="Q22" s="229" t="e">
        <f>100*(#REF!/#REF!-1)</f>
        <v>#REF!</v>
      </c>
      <c r="R22" s="229" t="e">
        <f>100*(#REF!/#REF!-1)</f>
        <v>#REF!</v>
      </c>
      <c r="S22" s="229" t="e">
        <f>100*(#REF!/#REF!-1)</f>
        <v>#REF!</v>
      </c>
      <c r="T22" s="229" t="e">
        <f>100*(#REF!/#REF!-1)</f>
        <v>#REF!</v>
      </c>
      <c r="U22" s="229" t="e">
        <f>100*(#REF!/#REF!-1)</f>
        <v>#REF!</v>
      </c>
      <c r="V22" s="229" t="e">
        <f>100*(#REF!/#REF!-1)</f>
        <v>#REF!</v>
      </c>
      <c r="W22" s="229" t="e">
        <f>100*(#REF!/#REF!-1)</f>
        <v>#REF!</v>
      </c>
      <c r="X22" s="229" t="e">
        <f>100*(#REF!/#REF!-1)</f>
        <v>#REF!</v>
      </c>
      <c r="Y22" s="229" t="e">
        <f>100*(#REF!/#REF!-1)</f>
        <v>#REF!</v>
      </c>
    </row>
    <row r="23" spans="1:25">
      <c r="B23" s="13">
        <v>3</v>
      </c>
      <c r="C23" s="229" t="e">
        <f>100*(#REF!/#REF!-1)</f>
        <v>#REF!</v>
      </c>
      <c r="D23" s="229" t="e">
        <f>100*(#REF!/#REF!-1)</f>
        <v>#REF!</v>
      </c>
      <c r="E23" s="229" t="e">
        <f>100*(#REF!/#REF!-1)</f>
        <v>#REF!</v>
      </c>
      <c r="F23" s="229" t="e">
        <f>100*(#REF!/#REF!-1)</f>
        <v>#REF!</v>
      </c>
      <c r="G23" s="229" t="e">
        <f>100*(#REF!/#REF!-1)</f>
        <v>#REF!</v>
      </c>
      <c r="H23" s="229" t="e">
        <f>100*(#REF!/#REF!-1)</f>
        <v>#REF!</v>
      </c>
      <c r="I23" s="229" t="e">
        <f>100*(#REF!/#REF!-1)</f>
        <v>#REF!</v>
      </c>
      <c r="J23" s="229" t="e">
        <f>100*(#REF!/#REF!-1)</f>
        <v>#REF!</v>
      </c>
      <c r="K23" s="229" t="e">
        <f>100*(#REF!/#REF!-1)</f>
        <v>#REF!</v>
      </c>
      <c r="L23" s="229" t="e">
        <f>100*(#REF!/#REF!-1)</f>
        <v>#REF!</v>
      </c>
      <c r="M23" s="229" t="e">
        <f>100*(#REF!/#REF!-1)</f>
        <v>#REF!</v>
      </c>
      <c r="N23" s="229" t="e">
        <f>100*(#REF!/#REF!-1)</f>
        <v>#REF!</v>
      </c>
      <c r="O23" s="229" t="e">
        <f>100*(#REF!/#REF!-1)</f>
        <v>#REF!</v>
      </c>
      <c r="P23" s="229" t="e">
        <f>100*(#REF!/#REF!-1)</f>
        <v>#REF!</v>
      </c>
      <c r="Q23" s="229" t="e">
        <f>100*(#REF!/#REF!-1)</f>
        <v>#REF!</v>
      </c>
      <c r="R23" s="229" t="e">
        <f>100*(#REF!/#REF!-1)</f>
        <v>#REF!</v>
      </c>
      <c r="S23" s="229" t="e">
        <f>100*(#REF!/#REF!-1)</f>
        <v>#REF!</v>
      </c>
      <c r="T23" s="229" t="e">
        <f>100*(#REF!/#REF!-1)</f>
        <v>#REF!</v>
      </c>
      <c r="U23" s="229" t="e">
        <f>100*(#REF!/#REF!-1)</f>
        <v>#REF!</v>
      </c>
      <c r="V23" s="229" t="e">
        <f>100*(#REF!/#REF!-1)</f>
        <v>#REF!</v>
      </c>
      <c r="W23" s="229" t="e">
        <f>100*(#REF!/#REF!-1)</f>
        <v>#REF!</v>
      </c>
      <c r="X23" s="229" t="e">
        <f>100*(#REF!/#REF!-1)</f>
        <v>#REF!</v>
      </c>
      <c r="Y23" s="229" t="e">
        <f>100*(#REF!/#REF!-1)</f>
        <v>#REF!</v>
      </c>
    </row>
    <row r="24" spans="1:25">
      <c r="B24" s="13">
        <v>4</v>
      </c>
      <c r="C24" s="229" t="e">
        <f>100*(#REF!/#REF!-1)</f>
        <v>#REF!</v>
      </c>
      <c r="D24" s="229" t="e">
        <f>100*(#REF!/#REF!-1)</f>
        <v>#REF!</v>
      </c>
      <c r="E24" s="229" t="e">
        <f>100*(#REF!/#REF!-1)</f>
        <v>#REF!</v>
      </c>
      <c r="F24" s="229" t="e">
        <f>100*(#REF!/#REF!-1)</f>
        <v>#REF!</v>
      </c>
      <c r="G24" s="229" t="e">
        <f>100*(#REF!/#REF!-1)</f>
        <v>#REF!</v>
      </c>
      <c r="H24" s="229" t="e">
        <f>100*(#REF!/#REF!-1)</f>
        <v>#REF!</v>
      </c>
      <c r="I24" s="229" t="e">
        <f>100*(#REF!/#REF!-1)</f>
        <v>#REF!</v>
      </c>
      <c r="J24" s="229" t="e">
        <f>100*(#REF!/#REF!-1)</f>
        <v>#REF!</v>
      </c>
      <c r="K24" s="229" t="e">
        <f>100*(#REF!/#REF!-1)</f>
        <v>#REF!</v>
      </c>
      <c r="L24" s="229" t="e">
        <f>100*(#REF!/#REF!-1)</f>
        <v>#REF!</v>
      </c>
      <c r="M24" s="229" t="e">
        <f>100*(#REF!/#REF!-1)</f>
        <v>#REF!</v>
      </c>
      <c r="N24" s="229" t="e">
        <f>100*(#REF!/#REF!-1)</f>
        <v>#REF!</v>
      </c>
      <c r="O24" s="229" t="e">
        <f>100*(#REF!/#REF!-1)</f>
        <v>#REF!</v>
      </c>
      <c r="P24" s="229" t="e">
        <f>100*(#REF!/#REF!-1)</f>
        <v>#REF!</v>
      </c>
      <c r="Q24" s="229" t="e">
        <f>100*(#REF!/#REF!-1)</f>
        <v>#REF!</v>
      </c>
      <c r="R24" s="229" t="e">
        <f>100*(#REF!/#REF!-1)</f>
        <v>#REF!</v>
      </c>
      <c r="S24" s="229" t="e">
        <f>100*(#REF!/#REF!-1)</f>
        <v>#REF!</v>
      </c>
      <c r="T24" s="229" t="e">
        <f>100*(#REF!/#REF!-1)</f>
        <v>#REF!</v>
      </c>
      <c r="U24" s="229" t="e">
        <f>100*(#REF!/#REF!-1)</f>
        <v>#REF!</v>
      </c>
      <c r="V24" s="229" t="e">
        <f>100*(#REF!/#REF!-1)</f>
        <v>#REF!</v>
      </c>
      <c r="W24" s="229" t="e">
        <f>100*(#REF!/#REF!-1)</f>
        <v>#REF!</v>
      </c>
      <c r="X24" s="229" t="e">
        <f>100*(#REF!/#REF!-1)</f>
        <v>#REF!</v>
      </c>
      <c r="Y24" s="229" t="e">
        <f>100*(#REF!/#REF!-1)</f>
        <v>#REF!</v>
      </c>
    </row>
    <row r="25" spans="1:25">
      <c r="A25" s="13">
        <v>2011</v>
      </c>
      <c r="B25" s="13">
        <v>1</v>
      </c>
      <c r="C25" s="233" t="e">
        <f>100*(#REF!/#REF!-1)</f>
        <v>#REF!</v>
      </c>
      <c r="D25" s="229" t="e">
        <f>100*(#REF!/#REF!-1)</f>
        <v>#REF!</v>
      </c>
      <c r="E25" s="229" t="e">
        <f>100*(#REF!/#REF!-1)</f>
        <v>#REF!</v>
      </c>
      <c r="F25" s="229" t="e">
        <f>100*(#REF!/#REF!-1)</f>
        <v>#REF!</v>
      </c>
      <c r="G25" s="229" t="e">
        <f>100*(#REF!/#REF!-1)</f>
        <v>#REF!</v>
      </c>
      <c r="H25" s="233" t="e">
        <f>100*(#REF!/#REF!-1)</f>
        <v>#REF!</v>
      </c>
      <c r="I25" s="229" t="e">
        <f>100*(#REF!/#REF!-1)</f>
        <v>#REF!</v>
      </c>
      <c r="J25" s="229" t="e">
        <f>100*(#REF!/#REF!-1)</f>
        <v>#REF!</v>
      </c>
      <c r="K25" s="229" t="e">
        <f>100*(#REF!/#REF!-1)</f>
        <v>#REF!</v>
      </c>
      <c r="L25" s="233" t="e">
        <f>100*(#REF!/#REF!-1)</f>
        <v>#REF!</v>
      </c>
      <c r="M25" s="229" t="e">
        <f>100*(#REF!/#REF!-1)</f>
        <v>#REF!</v>
      </c>
      <c r="N25" s="229" t="e">
        <f>100*(#REF!/#REF!-1)</f>
        <v>#REF!</v>
      </c>
      <c r="O25" s="229" t="e">
        <f>100*(#REF!/#REF!-1)</f>
        <v>#REF!</v>
      </c>
      <c r="P25" s="233" t="e">
        <f>100*(#REF!/#REF!-1)</f>
        <v>#REF!</v>
      </c>
      <c r="Q25" s="229" t="e">
        <f>100*(#REF!/#REF!-1)</f>
        <v>#REF!</v>
      </c>
      <c r="R25" s="229" t="e">
        <f>100*(#REF!/#REF!-1)</f>
        <v>#REF!</v>
      </c>
      <c r="S25" s="229" t="e">
        <f>100*(#REF!/#REF!-1)</f>
        <v>#REF!</v>
      </c>
      <c r="T25" s="229" t="e">
        <f>100*(#REF!/#REF!-1)</f>
        <v>#REF!</v>
      </c>
      <c r="U25" s="229" t="e">
        <f>100*(#REF!/#REF!-1)</f>
        <v>#REF!</v>
      </c>
      <c r="V25" s="229" t="e">
        <f>100*(#REF!/#REF!-1)</f>
        <v>#REF!</v>
      </c>
      <c r="W25" s="229" t="e">
        <f>100*(#REF!/#REF!-1)</f>
        <v>#REF!</v>
      </c>
      <c r="X25" s="229" t="e">
        <f>100*(#REF!/#REF!-1)</f>
        <v>#REF!</v>
      </c>
      <c r="Y25" s="229" t="e">
        <f>100*(#REF!/#REF!-1)</f>
        <v>#REF!</v>
      </c>
    </row>
    <row r="26" spans="1:25">
      <c r="B26" s="13">
        <v>2</v>
      </c>
      <c r="C26" s="233" t="e">
        <f>100*(#REF!/#REF!-1)</f>
        <v>#REF!</v>
      </c>
      <c r="D26" s="229" t="e">
        <f>100*(#REF!/#REF!-1)</f>
        <v>#REF!</v>
      </c>
      <c r="E26" s="229" t="e">
        <f>100*(#REF!/#REF!-1)</f>
        <v>#REF!</v>
      </c>
      <c r="F26" s="229" t="e">
        <f>100*(#REF!/#REF!-1)</f>
        <v>#REF!</v>
      </c>
      <c r="G26" s="229" t="e">
        <f>100*(#REF!/#REF!-1)</f>
        <v>#REF!</v>
      </c>
      <c r="H26" s="233" t="e">
        <f>100*(#REF!/#REF!-1)</f>
        <v>#REF!</v>
      </c>
      <c r="I26" s="229" t="e">
        <f>100*(#REF!/#REF!-1)</f>
        <v>#REF!</v>
      </c>
      <c r="J26" s="229" t="e">
        <f>100*(#REF!/#REF!-1)</f>
        <v>#REF!</v>
      </c>
      <c r="K26" s="229" t="e">
        <f>100*(#REF!/#REF!-1)</f>
        <v>#REF!</v>
      </c>
      <c r="L26" s="233" t="e">
        <f>100*(#REF!/#REF!-1)</f>
        <v>#REF!</v>
      </c>
      <c r="M26" s="229" t="e">
        <f>100*(#REF!/#REF!-1)</f>
        <v>#REF!</v>
      </c>
      <c r="N26" s="229" t="e">
        <f>100*(#REF!/#REF!-1)</f>
        <v>#REF!</v>
      </c>
      <c r="O26" s="229" t="e">
        <f>100*(#REF!/#REF!-1)</f>
        <v>#REF!</v>
      </c>
      <c r="P26" s="233" t="e">
        <f>100*(#REF!/#REF!-1)</f>
        <v>#REF!</v>
      </c>
      <c r="Q26" s="229" t="e">
        <f>100*(#REF!/#REF!-1)</f>
        <v>#REF!</v>
      </c>
      <c r="R26" s="229" t="e">
        <f>100*(#REF!/#REF!-1)</f>
        <v>#REF!</v>
      </c>
      <c r="S26" s="229" t="e">
        <f>100*(#REF!/#REF!-1)</f>
        <v>#REF!</v>
      </c>
      <c r="T26" s="229" t="e">
        <f>100*(#REF!/#REF!-1)</f>
        <v>#REF!</v>
      </c>
      <c r="U26" s="229" t="e">
        <f>100*(#REF!/#REF!-1)</f>
        <v>#REF!</v>
      </c>
      <c r="V26" s="229" t="e">
        <f>100*(#REF!/#REF!-1)</f>
        <v>#REF!</v>
      </c>
      <c r="W26" s="229" t="e">
        <f>100*(#REF!/#REF!-1)</f>
        <v>#REF!</v>
      </c>
      <c r="X26" s="229" t="e">
        <f>100*(#REF!/#REF!-1)</f>
        <v>#REF!</v>
      </c>
      <c r="Y26" s="229" t="e">
        <f>100*(#REF!/#REF!-1)</f>
        <v>#REF!</v>
      </c>
    </row>
    <row r="27" spans="1:25">
      <c r="B27" s="13">
        <v>3</v>
      </c>
      <c r="C27" s="233" t="e">
        <f>100*(#REF!/#REF!-1)</f>
        <v>#REF!</v>
      </c>
      <c r="D27" s="229" t="e">
        <f>100*(#REF!/#REF!-1)</f>
        <v>#REF!</v>
      </c>
      <c r="E27" s="229" t="e">
        <f>100*(#REF!/#REF!-1)</f>
        <v>#REF!</v>
      </c>
      <c r="F27" s="229" t="e">
        <f>100*(#REF!/#REF!-1)</f>
        <v>#REF!</v>
      </c>
      <c r="G27" s="229" t="e">
        <f>100*(#REF!/#REF!-1)</f>
        <v>#REF!</v>
      </c>
      <c r="H27" s="233" t="e">
        <f>100*(#REF!/#REF!-1)</f>
        <v>#REF!</v>
      </c>
      <c r="I27" s="229" t="e">
        <f>100*(#REF!/#REF!-1)</f>
        <v>#REF!</v>
      </c>
      <c r="J27" s="229" t="e">
        <f>100*(#REF!/#REF!-1)</f>
        <v>#REF!</v>
      </c>
      <c r="K27" s="229" t="e">
        <f>100*(#REF!/#REF!-1)</f>
        <v>#REF!</v>
      </c>
      <c r="L27" s="233" t="e">
        <f>100*(#REF!/#REF!-1)</f>
        <v>#REF!</v>
      </c>
      <c r="M27" s="229" t="e">
        <f>100*(#REF!/#REF!-1)</f>
        <v>#REF!</v>
      </c>
      <c r="N27" s="229" t="e">
        <f>100*(#REF!/#REF!-1)</f>
        <v>#REF!</v>
      </c>
      <c r="O27" s="229" t="e">
        <f>100*(#REF!/#REF!-1)</f>
        <v>#REF!</v>
      </c>
      <c r="P27" s="233" t="e">
        <f>100*(#REF!/#REF!-1)</f>
        <v>#REF!</v>
      </c>
      <c r="Q27" s="229" t="e">
        <f>100*(#REF!/#REF!-1)</f>
        <v>#REF!</v>
      </c>
      <c r="R27" s="229" t="e">
        <f>100*(#REF!/#REF!-1)</f>
        <v>#REF!</v>
      </c>
      <c r="S27" s="229" t="e">
        <f>100*(#REF!/#REF!-1)</f>
        <v>#REF!</v>
      </c>
      <c r="T27" s="229" t="e">
        <f>100*(#REF!/#REF!-1)</f>
        <v>#REF!</v>
      </c>
      <c r="U27" s="229" t="e">
        <f>100*(#REF!/#REF!-1)</f>
        <v>#REF!</v>
      </c>
      <c r="V27" s="229" t="e">
        <f>100*(#REF!/#REF!-1)</f>
        <v>#REF!</v>
      </c>
      <c r="W27" s="229" t="e">
        <f>100*(#REF!/#REF!-1)</f>
        <v>#REF!</v>
      </c>
      <c r="X27" s="229" t="e">
        <f>100*(#REF!/#REF!-1)</f>
        <v>#REF!</v>
      </c>
      <c r="Y27" s="229" t="e">
        <f>100*(#REF!/#REF!-1)</f>
        <v>#REF!</v>
      </c>
    </row>
    <row r="28" spans="1:25">
      <c r="B28" s="13">
        <v>4</v>
      </c>
      <c r="C28" s="233"/>
      <c r="D28" s="229"/>
      <c r="E28" s="229"/>
      <c r="F28" s="229"/>
      <c r="G28" s="229"/>
      <c r="H28" s="233"/>
      <c r="I28" s="229"/>
      <c r="J28" s="229"/>
      <c r="K28" s="229"/>
      <c r="L28" s="233"/>
      <c r="M28" s="229"/>
      <c r="N28" s="229"/>
      <c r="O28" s="229"/>
      <c r="P28" s="233"/>
      <c r="Q28" s="229"/>
      <c r="R28" s="229"/>
      <c r="S28" s="229"/>
      <c r="T28" s="229"/>
      <c r="U28" s="229"/>
      <c r="V28" s="229"/>
      <c r="W28" s="229"/>
      <c r="X28" s="229"/>
      <c r="Y28" s="229"/>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44140625" customWidth="1"/>
    <col min="2" max="2" width="4.88671875" customWidth="1"/>
    <col min="3" max="25" width="8.109375" customWidth="1"/>
    <col min="26" max="26" width="0.44140625" customWidth="1"/>
  </cols>
  <sheetData>
    <row r="1" spans="1:25">
      <c r="A1" s="13"/>
      <c r="B1" s="12" t="s">
        <v>137</v>
      </c>
      <c r="C1" s="13"/>
      <c r="D1" s="13"/>
      <c r="E1" s="13"/>
      <c r="F1" s="13"/>
      <c r="G1" s="13"/>
      <c r="H1" s="13"/>
      <c r="I1" s="13"/>
      <c r="J1" s="13"/>
      <c r="K1" s="13"/>
      <c r="L1" s="13"/>
      <c r="M1" s="13"/>
      <c r="N1" s="13"/>
      <c r="O1" s="13"/>
      <c r="P1" s="13"/>
      <c r="Q1" s="13"/>
      <c r="R1" s="13"/>
      <c r="S1" s="13"/>
      <c r="T1" s="13"/>
      <c r="U1" s="13"/>
      <c r="V1" s="13"/>
      <c r="W1" s="13"/>
      <c r="X1" s="13"/>
      <c r="Y1" s="13"/>
    </row>
    <row r="2" spans="1:25">
      <c r="A2" s="193"/>
      <c r="B2" s="67"/>
      <c r="C2" s="790" t="s">
        <v>134</v>
      </c>
      <c r="D2" s="793"/>
      <c r="E2" s="793"/>
      <c r="F2" s="798"/>
      <c r="G2" s="790" t="s">
        <v>126</v>
      </c>
      <c r="H2" s="793"/>
      <c r="I2" s="793"/>
      <c r="J2" s="798"/>
      <c r="K2" s="193"/>
      <c r="L2" s="466"/>
      <c r="M2" s="466"/>
      <c r="N2" s="466"/>
      <c r="O2" s="466"/>
      <c r="P2" s="466"/>
      <c r="Q2" s="466"/>
      <c r="R2" s="466"/>
      <c r="S2" s="466"/>
      <c r="T2" s="466"/>
      <c r="U2" s="466"/>
      <c r="V2" s="67"/>
      <c r="W2" s="193"/>
      <c r="X2" s="466"/>
      <c r="Y2" s="67"/>
    </row>
    <row r="3" spans="1:25" ht="132" customHeight="1">
      <c r="A3" s="467" t="s">
        <v>36</v>
      </c>
      <c r="B3" s="468" t="s">
        <v>37</v>
      </c>
      <c r="C3" s="468" t="s">
        <v>38</v>
      </c>
      <c r="D3" s="468" t="s">
        <v>39</v>
      </c>
      <c r="E3" s="468" t="s">
        <v>40</v>
      </c>
      <c r="F3" s="468" t="s">
        <v>41</v>
      </c>
      <c r="G3" s="469" t="s">
        <v>42</v>
      </c>
      <c r="H3" s="468" t="s">
        <v>43</v>
      </c>
      <c r="I3" s="469" t="s">
        <v>44</v>
      </c>
      <c r="J3" s="469" t="s">
        <v>45</v>
      </c>
      <c r="K3" s="468" t="s">
        <v>46</v>
      </c>
      <c r="L3" s="470" t="s">
        <v>47</v>
      </c>
      <c r="M3" s="470" t="s">
        <v>48</v>
      </c>
      <c r="N3" s="470" t="s">
        <v>49</v>
      </c>
      <c r="O3" s="468" t="s">
        <v>50</v>
      </c>
      <c r="P3" s="470" t="s">
        <v>51</v>
      </c>
      <c r="Q3" s="470" t="s">
        <v>52</v>
      </c>
      <c r="R3" s="470" t="s">
        <v>53</v>
      </c>
      <c r="S3" s="470" t="s">
        <v>54</v>
      </c>
      <c r="T3" s="470" t="s">
        <v>55</v>
      </c>
      <c r="U3" s="470" t="s">
        <v>56</v>
      </c>
      <c r="V3" s="470" t="s">
        <v>57</v>
      </c>
      <c r="W3" s="470" t="s">
        <v>136</v>
      </c>
      <c r="X3" s="470" t="s">
        <v>59</v>
      </c>
      <c r="Y3" s="470" t="s">
        <v>60</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226" t="e">
        <f>(#REF!/#REF!-1)*100</f>
        <v>#REF!</v>
      </c>
      <c r="D9" s="226" t="e">
        <f>(#REF!/#REF!-1)*100</f>
        <v>#REF!</v>
      </c>
      <c r="E9" s="226" t="e">
        <f>(#REF!/#REF!-1)*100</f>
        <v>#REF!</v>
      </c>
      <c r="F9" s="226" t="e">
        <f>(#REF!/#REF!-1)*100</f>
        <v>#REF!</v>
      </c>
      <c r="G9" s="226" t="e">
        <f>(#REF!/#REF!-1)*100</f>
        <v>#REF!</v>
      </c>
      <c r="H9" s="226" t="e">
        <f>(#REF!/#REF!-1)*100</f>
        <v>#REF!</v>
      </c>
      <c r="I9" s="226" t="e">
        <f>(#REF!/#REF!-1)*100</f>
        <v>#REF!</v>
      </c>
      <c r="J9" s="226" t="e">
        <f>(#REF!/#REF!-1)*100</f>
        <v>#REF!</v>
      </c>
      <c r="K9" s="226" t="e">
        <f>(#REF!/#REF!-1)*100</f>
        <v>#REF!</v>
      </c>
      <c r="L9" s="226" t="e">
        <f>(#REF!/#REF!-1)*100</f>
        <v>#REF!</v>
      </c>
      <c r="M9" s="226" t="e">
        <f>(#REF!/#REF!-1)*100</f>
        <v>#REF!</v>
      </c>
      <c r="N9" s="226" t="e">
        <f>(#REF!/#REF!-1)*100</f>
        <v>#REF!</v>
      </c>
      <c r="O9" s="226" t="e">
        <f>(#REF!/#REF!-1)*100</f>
        <v>#REF!</v>
      </c>
      <c r="P9" s="226" t="e">
        <f>(#REF!/#REF!-1)*100</f>
        <v>#REF!</v>
      </c>
      <c r="Q9" s="226" t="e">
        <f>(#REF!/#REF!-1)*100</f>
        <v>#REF!</v>
      </c>
      <c r="R9" s="226" t="e">
        <f>(#REF!/#REF!-1)*100</f>
        <v>#REF!</v>
      </c>
      <c r="S9" s="226" t="e">
        <f>(#REF!/#REF!-1)*100</f>
        <v>#REF!</v>
      </c>
      <c r="T9" s="226" t="e">
        <f>(#REF!/#REF!-1)*100</f>
        <v>#REF!</v>
      </c>
      <c r="U9" s="226" t="e">
        <f>(#REF!/#REF!-1)*100</f>
        <v>#REF!</v>
      </c>
      <c r="V9" s="226" t="e">
        <f>(#REF!/#REF!-1)*100</f>
        <v>#REF!</v>
      </c>
      <c r="W9" s="226" t="e">
        <f>(#REF!/#REF!-1)*100</f>
        <v>#REF!</v>
      </c>
      <c r="X9" s="226" t="e">
        <f>(#REF!/#REF!-1)*100</f>
        <v>#REF!</v>
      </c>
      <c r="Y9" s="226" t="e">
        <f>(#REF!/#REF!-1)*100</f>
        <v>#REF!</v>
      </c>
    </row>
    <row r="10" spans="1:25">
      <c r="A10" s="13"/>
      <c r="B10" s="13">
        <v>2</v>
      </c>
      <c r="C10" s="226" t="e">
        <f>(#REF!/#REF!-1)*100</f>
        <v>#REF!</v>
      </c>
      <c r="D10" s="226" t="e">
        <f>(#REF!/#REF!-1)*100</f>
        <v>#REF!</v>
      </c>
      <c r="E10" s="226" t="e">
        <f>(#REF!/#REF!-1)*100</f>
        <v>#REF!</v>
      </c>
      <c r="F10" s="226" t="e">
        <f>(#REF!/#REF!-1)*100</f>
        <v>#REF!</v>
      </c>
      <c r="G10" s="226" t="e">
        <f>(#REF!/#REF!-1)*100</f>
        <v>#REF!</v>
      </c>
      <c r="H10" s="226" t="e">
        <f>(#REF!/#REF!-1)*100</f>
        <v>#REF!</v>
      </c>
      <c r="I10" s="226" t="e">
        <f>(#REF!/#REF!-1)*100</f>
        <v>#REF!</v>
      </c>
      <c r="J10" s="226" t="e">
        <f>(#REF!/#REF!-1)*100</f>
        <v>#REF!</v>
      </c>
      <c r="K10" s="226" t="e">
        <f>(#REF!/#REF!-1)*100</f>
        <v>#REF!</v>
      </c>
      <c r="L10" s="226" t="e">
        <f>(#REF!/#REF!-1)*100</f>
        <v>#REF!</v>
      </c>
      <c r="M10" s="226" t="e">
        <f>(#REF!/#REF!-1)*100</f>
        <v>#REF!</v>
      </c>
      <c r="N10" s="226" t="e">
        <f>(#REF!/#REF!-1)*100</f>
        <v>#REF!</v>
      </c>
      <c r="O10" s="226" t="e">
        <f>(#REF!/#REF!-1)*100</f>
        <v>#REF!</v>
      </c>
      <c r="P10" s="226" t="e">
        <f>(#REF!/#REF!-1)*100</f>
        <v>#REF!</v>
      </c>
      <c r="Q10" s="226" t="e">
        <f>(#REF!/#REF!-1)*100</f>
        <v>#REF!</v>
      </c>
      <c r="R10" s="226" t="e">
        <f>(#REF!/#REF!-1)*100</f>
        <v>#REF!</v>
      </c>
      <c r="S10" s="226" t="e">
        <f>(#REF!/#REF!-1)*100</f>
        <v>#REF!</v>
      </c>
      <c r="T10" s="226" t="e">
        <f>(#REF!/#REF!-1)*100</f>
        <v>#REF!</v>
      </c>
      <c r="U10" s="226" t="e">
        <f>(#REF!/#REF!-1)*100</f>
        <v>#REF!</v>
      </c>
      <c r="V10" s="226" t="e">
        <f>(#REF!/#REF!-1)*100</f>
        <v>#REF!</v>
      </c>
      <c r="W10" s="226" t="e">
        <f>(#REF!/#REF!-1)*100</f>
        <v>#REF!</v>
      </c>
      <c r="X10" s="226" t="e">
        <f>(#REF!/#REF!-1)*100</f>
        <v>#REF!</v>
      </c>
      <c r="Y10" s="226" t="e">
        <f>(#REF!/#REF!-1)*100</f>
        <v>#REF!</v>
      </c>
    </row>
    <row r="11" spans="1:25">
      <c r="A11" s="13"/>
      <c r="B11" s="13">
        <v>3</v>
      </c>
      <c r="C11" s="226" t="e">
        <f>(#REF!/#REF!-1)*100</f>
        <v>#REF!</v>
      </c>
      <c r="D11" s="226" t="e">
        <f>(#REF!/#REF!-1)*100</f>
        <v>#REF!</v>
      </c>
      <c r="E11" s="226" t="e">
        <f>(#REF!/#REF!-1)*100</f>
        <v>#REF!</v>
      </c>
      <c r="F11" s="226" t="e">
        <f>(#REF!/#REF!-1)*100</f>
        <v>#REF!</v>
      </c>
      <c r="G11" s="226" t="e">
        <f>(#REF!/#REF!-1)*100</f>
        <v>#REF!</v>
      </c>
      <c r="H11" s="226" t="e">
        <f>(#REF!/#REF!-1)*100</f>
        <v>#REF!</v>
      </c>
      <c r="I11" s="226" t="e">
        <f>(#REF!/#REF!-1)*100</f>
        <v>#REF!</v>
      </c>
      <c r="J11" s="226" t="e">
        <f>(#REF!/#REF!-1)*100</f>
        <v>#REF!</v>
      </c>
      <c r="K11" s="226" t="e">
        <f>(#REF!/#REF!-1)*100</f>
        <v>#REF!</v>
      </c>
      <c r="L11" s="226" t="e">
        <f>(#REF!/#REF!-1)*100</f>
        <v>#REF!</v>
      </c>
      <c r="M11" s="226" t="e">
        <f>(#REF!/#REF!-1)*100</f>
        <v>#REF!</v>
      </c>
      <c r="N11" s="226" t="e">
        <f>(#REF!/#REF!-1)*100</f>
        <v>#REF!</v>
      </c>
      <c r="O11" s="226" t="e">
        <f>(#REF!/#REF!-1)*100</f>
        <v>#REF!</v>
      </c>
      <c r="P11" s="226" t="e">
        <f>(#REF!/#REF!-1)*100</f>
        <v>#REF!</v>
      </c>
      <c r="Q11" s="226" t="e">
        <f>(#REF!/#REF!-1)*100</f>
        <v>#REF!</v>
      </c>
      <c r="R11" s="226" t="e">
        <f>(#REF!/#REF!-1)*100</f>
        <v>#REF!</v>
      </c>
      <c r="S11" s="226" t="e">
        <f>(#REF!/#REF!-1)*100</f>
        <v>#REF!</v>
      </c>
      <c r="T11" s="226" t="e">
        <f>(#REF!/#REF!-1)*100</f>
        <v>#REF!</v>
      </c>
      <c r="U11" s="226" t="e">
        <f>(#REF!/#REF!-1)*100</f>
        <v>#REF!</v>
      </c>
      <c r="V11" s="226" t="e">
        <f>(#REF!/#REF!-1)*100</f>
        <v>#REF!</v>
      </c>
      <c r="W11" s="226" t="e">
        <f>(#REF!/#REF!-1)*100</f>
        <v>#REF!</v>
      </c>
      <c r="X11" s="226" t="e">
        <f>(#REF!/#REF!-1)*100</f>
        <v>#REF!</v>
      </c>
      <c r="Y11" s="226" t="e">
        <f>(#REF!/#REF!-1)*100</f>
        <v>#REF!</v>
      </c>
    </row>
    <row r="12" spans="1:25">
      <c r="A12" s="13"/>
      <c r="B12" s="13">
        <v>4</v>
      </c>
      <c r="C12" s="226" t="e">
        <f>(#REF!/#REF!-1)*100</f>
        <v>#REF!</v>
      </c>
      <c r="D12" s="226" t="e">
        <f>(#REF!/#REF!-1)*100</f>
        <v>#REF!</v>
      </c>
      <c r="E12" s="226" t="e">
        <f>(#REF!/#REF!-1)*100</f>
        <v>#REF!</v>
      </c>
      <c r="F12" s="226" t="e">
        <f>(#REF!/#REF!-1)*100</f>
        <v>#REF!</v>
      </c>
      <c r="G12" s="226" t="e">
        <f>(#REF!/#REF!-1)*100</f>
        <v>#REF!</v>
      </c>
      <c r="H12" s="226" t="e">
        <f>(#REF!/#REF!-1)*100</f>
        <v>#REF!</v>
      </c>
      <c r="I12" s="226" t="e">
        <f>(#REF!/#REF!-1)*100</f>
        <v>#REF!</v>
      </c>
      <c r="J12" s="226" t="e">
        <f>(#REF!/#REF!-1)*100</f>
        <v>#REF!</v>
      </c>
      <c r="K12" s="226" t="e">
        <f>(#REF!/#REF!-1)*100</f>
        <v>#REF!</v>
      </c>
      <c r="L12" s="226" t="e">
        <f>(#REF!/#REF!-1)*100</f>
        <v>#REF!</v>
      </c>
      <c r="M12" s="226" t="e">
        <f>(#REF!/#REF!-1)*100</f>
        <v>#REF!</v>
      </c>
      <c r="N12" s="226" t="e">
        <f>(#REF!/#REF!-1)*100</f>
        <v>#REF!</v>
      </c>
      <c r="O12" s="226" t="e">
        <f>(#REF!/#REF!-1)*100</f>
        <v>#REF!</v>
      </c>
      <c r="P12" s="226" t="e">
        <f>(#REF!/#REF!-1)*100</f>
        <v>#REF!</v>
      </c>
      <c r="Q12" s="226" t="e">
        <f>(#REF!/#REF!-1)*100</f>
        <v>#REF!</v>
      </c>
      <c r="R12" s="226" t="e">
        <f>(#REF!/#REF!-1)*100</f>
        <v>#REF!</v>
      </c>
      <c r="S12" s="226" t="e">
        <f>(#REF!/#REF!-1)*100</f>
        <v>#REF!</v>
      </c>
      <c r="T12" s="226" t="e">
        <f>(#REF!/#REF!-1)*100</f>
        <v>#REF!</v>
      </c>
      <c r="U12" s="226" t="e">
        <f>(#REF!/#REF!-1)*100</f>
        <v>#REF!</v>
      </c>
      <c r="V12" s="226" t="e">
        <f>(#REF!/#REF!-1)*100</f>
        <v>#REF!</v>
      </c>
      <c r="W12" s="226" t="e">
        <f>(#REF!/#REF!-1)*100</f>
        <v>#REF!</v>
      </c>
      <c r="X12" s="226" t="e">
        <f>(#REF!/#REF!-1)*100</f>
        <v>#REF!</v>
      </c>
      <c r="Y12" s="226" t="e">
        <f>(#REF!/#REF!-1)*100</f>
        <v>#REF!</v>
      </c>
    </row>
    <row r="13" spans="1:25">
      <c r="A13" s="13">
        <v>2008</v>
      </c>
      <c r="B13" s="13">
        <v>1</v>
      </c>
      <c r="C13" s="226" t="e">
        <f>(#REF!/#REF!-1)*100</f>
        <v>#REF!</v>
      </c>
      <c r="D13" s="226" t="e">
        <f>(#REF!/#REF!-1)*100</f>
        <v>#REF!</v>
      </c>
      <c r="E13" s="226" t="e">
        <f>(#REF!/#REF!-1)*100</f>
        <v>#REF!</v>
      </c>
      <c r="F13" s="226" t="e">
        <f>(#REF!/#REF!-1)*100</f>
        <v>#REF!</v>
      </c>
      <c r="G13" s="226" t="e">
        <f>(#REF!/#REF!-1)*100</f>
        <v>#REF!</v>
      </c>
      <c r="H13" s="226" t="e">
        <f>(#REF!/#REF!-1)*100</f>
        <v>#REF!</v>
      </c>
      <c r="I13" s="226" t="e">
        <f>(#REF!/#REF!-1)*100</f>
        <v>#REF!</v>
      </c>
      <c r="J13" s="226" t="e">
        <f>(#REF!/#REF!-1)*100</f>
        <v>#REF!</v>
      </c>
      <c r="K13" s="226" t="e">
        <f>(#REF!/#REF!-1)*100</f>
        <v>#REF!</v>
      </c>
      <c r="L13" s="226" t="e">
        <f>(#REF!/#REF!-1)*100</f>
        <v>#REF!</v>
      </c>
      <c r="M13" s="226" t="e">
        <f>(#REF!/#REF!-1)*100</f>
        <v>#REF!</v>
      </c>
      <c r="N13" s="226" t="e">
        <f>(#REF!/#REF!-1)*100</f>
        <v>#REF!</v>
      </c>
      <c r="O13" s="226" t="e">
        <f>(#REF!/#REF!-1)*100</f>
        <v>#REF!</v>
      </c>
      <c r="P13" s="226" t="e">
        <f>(#REF!/#REF!-1)*100</f>
        <v>#REF!</v>
      </c>
      <c r="Q13" s="226" t="e">
        <f>(#REF!/#REF!-1)*100</f>
        <v>#REF!</v>
      </c>
      <c r="R13" s="226" t="e">
        <f>(#REF!/#REF!-1)*100</f>
        <v>#REF!</v>
      </c>
      <c r="S13" s="226" t="e">
        <f>(#REF!/#REF!-1)*100</f>
        <v>#REF!</v>
      </c>
      <c r="T13" s="226" t="e">
        <f>(#REF!/#REF!-1)*100</f>
        <v>#REF!</v>
      </c>
      <c r="U13" s="226" t="e">
        <f>(#REF!/#REF!-1)*100</f>
        <v>#REF!</v>
      </c>
      <c r="V13" s="226" t="e">
        <f>(#REF!/#REF!-1)*100</f>
        <v>#REF!</v>
      </c>
      <c r="W13" s="226" t="e">
        <f>(#REF!/#REF!-1)*100</f>
        <v>#REF!</v>
      </c>
      <c r="X13" s="226" t="e">
        <f>(#REF!/#REF!-1)*100</f>
        <v>#REF!</v>
      </c>
      <c r="Y13" s="226" t="e">
        <f>(#REF!/#REF!-1)*100</f>
        <v>#REF!</v>
      </c>
    </row>
    <row r="14" spans="1:25">
      <c r="A14" s="13"/>
      <c r="B14" s="13">
        <v>2</v>
      </c>
      <c r="C14" s="226" t="e">
        <f>(#REF!/#REF!-1)*100</f>
        <v>#REF!</v>
      </c>
      <c r="D14" s="226" t="e">
        <f>(#REF!/#REF!-1)*100</f>
        <v>#REF!</v>
      </c>
      <c r="E14" s="226" t="e">
        <f>(#REF!/#REF!-1)*100</f>
        <v>#REF!</v>
      </c>
      <c r="F14" s="226" t="e">
        <f>(#REF!/#REF!-1)*100</f>
        <v>#REF!</v>
      </c>
      <c r="G14" s="226" t="e">
        <f>(#REF!/#REF!-1)*100</f>
        <v>#REF!</v>
      </c>
      <c r="H14" s="226" t="e">
        <f>(#REF!/#REF!-1)*100</f>
        <v>#REF!</v>
      </c>
      <c r="I14" s="226" t="e">
        <f>(#REF!/#REF!-1)*100</f>
        <v>#REF!</v>
      </c>
      <c r="J14" s="226" t="e">
        <f>(#REF!/#REF!-1)*100</f>
        <v>#REF!</v>
      </c>
      <c r="K14" s="226" t="e">
        <f>(#REF!/#REF!-1)*100</f>
        <v>#REF!</v>
      </c>
      <c r="L14" s="226" t="e">
        <f>(#REF!/#REF!-1)*100</f>
        <v>#REF!</v>
      </c>
      <c r="M14" s="226" t="e">
        <f>(#REF!/#REF!-1)*100</f>
        <v>#REF!</v>
      </c>
      <c r="N14" s="226" t="e">
        <f>(#REF!/#REF!-1)*100</f>
        <v>#REF!</v>
      </c>
      <c r="O14" s="226" t="e">
        <f>(#REF!/#REF!-1)*100</f>
        <v>#REF!</v>
      </c>
      <c r="P14" s="226" t="e">
        <f>(#REF!/#REF!-1)*100</f>
        <v>#REF!</v>
      </c>
      <c r="Q14" s="226" t="e">
        <f>(#REF!/#REF!-1)*100</f>
        <v>#REF!</v>
      </c>
      <c r="R14" s="226" t="e">
        <f>(#REF!/#REF!-1)*100</f>
        <v>#REF!</v>
      </c>
      <c r="S14" s="226" t="e">
        <f>(#REF!/#REF!-1)*100</f>
        <v>#REF!</v>
      </c>
      <c r="T14" s="226" t="e">
        <f>(#REF!/#REF!-1)*100</f>
        <v>#REF!</v>
      </c>
      <c r="U14" s="226" t="e">
        <f>(#REF!/#REF!-1)*100</f>
        <v>#REF!</v>
      </c>
      <c r="V14" s="226" t="e">
        <f>(#REF!/#REF!-1)*100</f>
        <v>#REF!</v>
      </c>
      <c r="W14" s="226" t="e">
        <f>(#REF!/#REF!-1)*100</f>
        <v>#REF!</v>
      </c>
      <c r="X14" s="226" t="e">
        <f>(#REF!/#REF!-1)*100</f>
        <v>#REF!</v>
      </c>
      <c r="Y14" s="226" t="e">
        <f>(#REF!/#REF!-1)*100</f>
        <v>#REF!</v>
      </c>
    </row>
    <row r="15" spans="1:25">
      <c r="A15" s="13"/>
      <c r="B15" s="13">
        <v>3</v>
      </c>
      <c r="C15" s="226" t="e">
        <f>(#REF!/#REF!-1)*100</f>
        <v>#REF!</v>
      </c>
      <c r="D15" s="226" t="e">
        <f>(#REF!/#REF!-1)*100</f>
        <v>#REF!</v>
      </c>
      <c r="E15" s="226" t="e">
        <f>(#REF!/#REF!-1)*100</f>
        <v>#REF!</v>
      </c>
      <c r="F15" s="226" t="e">
        <f>(#REF!/#REF!-1)*100</f>
        <v>#REF!</v>
      </c>
      <c r="G15" s="226" t="e">
        <f>(#REF!/#REF!-1)*100</f>
        <v>#REF!</v>
      </c>
      <c r="H15" s="226" t="e">
        <f>(#REF!/#REF!-1)*100</f>
        <v>#REF!</v>
      </c>
      <c r="I15" s="226" t="e">
        <f>(#REF!/#REF!-1)*100</f>
        <v>#REF!</v>
      </c>
      <c r="J15" s="226" t="e">
        <f>(#REF!/#REF!-1)*100</f>
        <v>#REF!</v>
      </c>
      <c r="K15" s="226" t="e">
        <f>(#REF!/#REF!-1)*100</f>
        <v>#REF!</v>
      </c>
      <c r="L15" s="226" t="e">
        <f>(#REF!/#REF!-1)*100</f>
        <v>#REF!</v>
      </c>
      <c r="M15" s="226" t="e">
        <f>(#REF!/#REF!-1)*100</f>
        <v>#REF!</v>
      </c>
      <c r="N15" s="226" t="e">
        <f>(#REF!/#REF!-1)*100</f>
        <v>#REF!</v>
      </c>
      <c r="O15" s="226" t="e">
        <f>(#REF!/#REF!-1)*100</f>
        <v>#REF!</v>
      </c>
      <c r="P15" s="226" t="e">
        <f>(#REF!/#REF!-1)*100</f>
        <v>#REF!</v>
      </c>
      <c r="Q15" s="226" t="e">
        <f>(#REF!/#REF!-1)*100</f>
        <v>#REF!</v>
      </c>
      <c r="R15" s="226" t="e">
        <f>(#REF!/#REF!-1)*100</f>
        <v>#REF!</v>
      </c>
      <c r="S15" s="226" t="e">
        <f>(#REF!/#REF!-1)*100</f>
        <v>#REF!</v>
      </c>
      <c r="T15" s="226" t="e">
        <f>(#REF!/#REF!-1)*100</f>
        <v>#REF!</v>
      </c>
      <c r="U15" s="226" t="e">
        <f>(#REF!/#REF!-1)*100</f>
        <v>#REF!</v>
      </c>
      <c r="V15" s="226" t="e">
        <f>(#REF!/#REF!-1)*100</f>
        <v>#REF!</v>
      </c>
      <c r="W15" s="226" t="e">
        <f>(#REF!/#REF!-1)*100</f>
        <v>#REF!</v>
      </c>
      <c r="X15" s="226" t="e">
        <f>(#REF!/#REF!-1)*100</f>
        <v>#REF!</v>
      </c>
      <c r="Y15" s="226" t="e">
        <f>(#REF!/#REF!-1)*100</f>
        <v>#REF!</v>
      </c>
    </row>
    <row r="16" spans="1:25">
      <c r="A16" s="13"/>
      <c r="B16" s="13">
        <v>4</v>
      </c>
      <c r="C16" s="226" t="e">
        <f>(#REF!/#REF!-1)*100</f>
        <v>#REF!</v>
      </c>
      <c r="D16" s="226" t="e">
        <f>(#REF!/#REF!-1)*100</f>
        <v>#REF!</v>
      </c>
      <c r="E16" s="226" t="e">
        <f>(#REF!/#REF!-1)*100</f>
        <v>#REF!</v>
      </c>
      <c r="F16" s="226" t="e">
        <f>(#REF!/#REF!-1)*100</f>
        <v>#REF!</v>
      </c>
      <c r="G16" s="226" t="e">
        <f>(#REF!/#REF!-1)*100</f>
        <v>#REF!</v>
      </c>
      <c r="H16" s="226" t="e">
        <f>(#REF!/#REF!-1)*100</f>
        <v>#REF!</v>
      </c>
      <c r="I16" s="226" t="e">
        <f>(#REF!/#REF!-1)*100</f>
        <v>#REF!</v>
      </c>
      <c r="J16" s="226" t="e">
        <f>(#REF!/#REF!-1)*100</f>
        <v>#REF!</v>
      </c>
      <c r="K16" s="226" t="e">
        <f>(#REF!/#REF!-1)*100</f>
        <v>#REF!</v>
      </c>
      <c r="L16" s="226" t="e">
        <f>(#REF!/#REF!-1)*100</f>
        <v>#REF!</v>
      </c>
      <c r="M16" s="226" t="e">
        <f>(#REF!/#REF!-1)*100</f>
        <v>#REF!</v>
      </c>
      <c r="N16" s="226" t="e">
        <f>(#REF!/#REF!-1)*100</f>
        <v>#REF!</v>
      </c>
      <c r="O16" s="226" t="e">
        <f>(#REF!/#REF!-1)*100</f>
        <v>#REF!</v>
      </c>
      <c r="P16" s="226" t="e">
        <f>(#REF!/#REF!-1)*100</f>
        <v>#REF!</v>
      </c>
      <c r="Q16" s="226" t="e">
        <f>(#REF!/#REF!-1)*100</f>
        <v>#REF!</v>
      </c>
      <c r="R16" s="226" t="e">
        <f>(#REF!/#REF!-1)*100</f>
        <v>#REF!</v>
      </c>
      <c r="S16" s="226" t="e">
        <f>(#REF!/#REF!-1)*100</f>
        <v>#REF!</v>
      </c>
      <c r="T16" s="226" t="e">
        <f>(#REF!/#REF!-1)*100</f>
        <v>#REF!</v>
      </c>
      <c r="U16" s="226" t="e">
        <f>(#REF!/#REF!-1)*100</f>
        <v>#REF!</v>
      </c>
      <c r="V16" s="226" t="e">
        <f>(#REF!/#REF!-1)*100</f>
        <v>#REF!</v>
      </c>
      <c r="W16" s="226" t="e">
        <f>(#REF!/#REF!-1)*100</f>
        <v>#REF!</v>
      </c>
      <c r="X16" s="226" t="e">
        <f>(#REF!/#REF!-1)*100</f>
        <v>#REF!</v>
      </c>
      <c r="Y16" s="226" t="e">
        <f>(#REF!/#REF!-1)*100</f>
        <v>#REF!</v>
      </c>
    </row>
    <row r="17" spans="1:25">
      <c r="A17" s="13">
        <v>2009</v>
      </c>
      <c r="B17" s="13">
        <v>1</v>
      </c>
      <c r="C17" s="226" t="e">
        <f>(#REF!/#REF!-1)*100</f>
        <v>#REF!</v>
      </c>
      <c r="D17" s="226" t="e">
        <f>(#REF!/#REF!-1)*100</f>
        <v>#REF!</v>
      </c>
      <c r="E17" s="226" t="e">
        <f>(#REF!/#REF!-1)*100</f>
        <v>#REF!</v>
      </c>
      <c r="F17" s="226" t="e">
        <f>(#REF!/#REF!-1)*100</f>
        <v>#REF!</v>
      </c>
      <c r="G17" s="226" t="e">
        <f>(#REF!/#REF!-1)*100</f>
        <v>#REF!</v>
      </c>
      <c r="H17" s="226" t="e">
        <f>(#REF!/#REF!-1)*100</f>
        <v>#REF!</v>
      </c>
      <c r="I17" s="226" t="e">
        <f>(#REF!/#REF!-1)*100</f>
        <v>#REF!</v>
      </c>
      <c r="J17" s="226" t="e">
        <f>(#REF!/#REF!-1)*100</f>
        <v>#REF!</v>
      </c>
      <c r="K17" s="226" t="e">
        <f>(#REF!/#REF!-1)*100</f>
        <v>#REF!</v>
      </c>
      <c r="L17" s="226" t="e">
        <f>(#REF!/#REF!-1)*100</f>
        <v>#REF!</v>
      </c>
      <c r="M17" s="226" t="e">
        <f>(#REF!/#REF!-1)*100</f>
        <v>#REF!</v>
      </c>
      <c r="N17" s="226" t="e">
        <f>(#REF!/#REF!-1)*100</f>
        <v>#REF!</v>
      </c>
      <c r="O17" s="226" t="e">
        <f>(#REF!/#REF!-1)*100</f>
        <v>#REF!</v>
      </c>
      <c r="P17" s="226" t="e">
        <f>(#REF!/#REF!-1)*100</f>
        <v>#REF!</v>
      </c>
      <c r="Q17" s="226" t="e">
        <f>(#REF!/#REF!-1)*100</f>
        <v>#REF!</v>
      </c>
      <c r="R17" s="226" t="e">
        <f>(#REF!/#REF!-1)*100</f>
        <v>#REF!</v>
      </c>
      <c r="S17" s="226" t="e">
        <f>(#REF!/#REF!-1)*100</f>
        <v>#REF!</v>
      </c>
      <c r="T17" s="226" t="e">
        <f>(#REF!/#REF!-1)*100</f>
        <v>#REF!</v>
      </c>
      <c r="U17" s="226" t="e">
        <f>(#REF!/#REF!-1)*100</f>
        <v>#REF!</v>
      </c>
      <c r="V17" s="226" t="e">
        <f>(#REF!/#REF!-1)*100</f>
        <v>#REF!</v>
      </c>
      <c r="W17" s="226" t="e">
        <f>(#REF!/#REF!-1)*100</f>
        <v>#REF!</v>
      </c>
      <c r="X17" s="226" t="e">
        <f>(#REF!/#REF!-1)*100</f>
        <v>#REF!</v>
      </c>
      <c r="Y17" s="226" t="e">
        <f>(#REF!/#REF!-1)*100</f>
        <v>#REF!</v>
      </c>
    </row>
    <row r="18" spans="1:25">
      <c r="A18" s="13"/>
      <c r="B18" s="13">
        <v>2</v>
      </c>
      <c r="C18" s="226" t="e">
        <f>(#REF!/#REF!-1)*100</f>
        <v>#REF!</v>
      </c>
      <c r="D18" s="226" t="e">
        <f>(#REF!/#REF!-1)*100</f>
        <v>#REF!</v>
      </c>
      <c r="E18" s="226" t="e">
        <f>(#REF!/#REF!-1)*100</f>
        <v>#REF!</v>
      </c>
      <c r="F18" s="226" t="e">
        <f>(#REF!/#REF!-1)*100</f>
        <v>#REF!</v>
      </c>
      <c r="G18" s="226" t="e">
        <f>(#REF!/#REF!-1)*100</f>
        <v>#REF!</v>
      </c>
      <c r="H18" s="226" t="e">
        <f>(#REF!/#REF!-1)*100</f>
        <v>#REF!</v>
      </c>
      <c r="I18" s="226" t="e">
        <f>(#REF!/#REF!-1)*100</f>
        <v>#REF!</v>
      </c>
      <c r="J18" s="226" t="e">
        <f>(#REF!/#REF!-1)*100</f>
        <v>#REF!</v>
      </c>
      <c r="K18" s="226" t="e">
        <f>(#REF!/#REF!-1)*100</f>
        <v>#REF!</v>
      </c>
      <c r="L18" s="226" t="e">
        <f>(#REF!/#REF!-1)*100</f>
        <v>#REF!</v>
      </c>
      <c r="M18" s="226" t="e">
        <f>(#REF!/#REF!-1)*100</f>
        <v>#REF!</v>
      </c>
      <c r="N18" s="226" t="e">
        <f>(#REF!/#REF!-1)*100</f>
        <v>#REF!</v>
      </c>
      <c r="O18" s="226" t="e">
        <f>(#REF!/#REF!-1)*100</f>
        <v>#REF!</v>
      </c>
      <c r="P18" s="226" t="e">
        <f>(#REF!/#REF!-1)*100</f>
        <v>#REF!</v>
      </c>
      <c r="Q18" s="226" t="e">
        <f>(#REF!/#REF!-1)*100</f>
        <v>#REF!</v>
      </c>
      <c r="R18" s="226" t="e">
        <f>(#REF!/#REF!-1)*100</f>
        <v>#REF!</v>
      </c>
      <c r="S18" s="226" t="e">
        <f>(#REF!/#REF!-1)*100</f>
        <v>#REF!</v>
      </c>
      <c r="T18" s="226" t="e">
        <f>(#REF!/#REF!-1)*100</f>
        <v>#REF!</v>
      </c>
      <c r="U18" s="226" t="e">
        <f>(#REF!/#REF!-1)*100</f>
        <v>#REF!</v>
      </c>
      <c r="V18" s="226" t="e">
        <f>(#REF!/#REF!-1)*100</f>
        <v>#REF!</v>
      </c>
      <c r="W18" s="226" t="e">
        <f>(#REF!/#REF!-1)*100</f>
        <v>#REF!</v>
      </c>
      <c r="X18" s="226" t="e">
        <f>(#REF!/#REF!-1)*100</f>
        <v>#REF!</v>
      </c>
      <c r="Y18" s="226" t="e">
        <f>(#REF!/#REF!-1)*100</f>
        <v>#REF!</v>
      </c>
    </row>
    <row r="19" spans="1:25">
      <c r="A19" s="13"/>
      <c r="B19" s="13">
        <v>3</v>
      </c>
      <c r="C19" s="226" t="e">
        <f>(#REF!/#REF!-1)*100</f>
        <v>#REF!</v>
      </c>
      <c r="D19" s="226" t="e">
        <f>(#REF!/#REF!-1)*100</f>
        <v>#REF!</v>
      </c>
      <c r="E19" s="226" t="e">
        <f>(#REF!/#REF!-1)*100</f>
        <v>#REF!</v>
      </c>
      <c r="F19" s="226" t="e">
        <f>(#REF!/#REF!-1)*100</f>
        <v>#REF!</v>
      </c>
      <c r="G19" s="226" t="e">
        <f>(#REF!/#REF!-1)*100</f>
        <v>#REF!</v>
      </c>
      <c r="H19" s="226" t="e">
        <f>(#REF!/#REF!-1)*100</f>
        <v>#REF!</v>
      </c>
      <c r="I19" s="226" t="e">
        <f>(#REF!/#REF!-1)*100</f>
        <v>#REF!</v>
      </c>
      <c r="J19" s="226" t="e">
        <f>(#REF!/#REF!-1)*100</f>
        <v>#REF!</v>
      </c>
      <c r="K19" s="226" t="e">
        <f>(#REF!/#REF!-1)*100</f>
        <v>#REF!</v>
      </c>
      <c r="L19" s="226" t="e">
        <f>(#REF!/#REF!-1)*100</f>
        <v>#REF!</v>
      </c>
      <c r="M19" s="226" t="e">
        <f>(#REF!/#REF!-1)*100</f>
        <v>#REF!</v>
      </c>
      <c r="N19" s="226" t="e">
        <f>(#REF!/#REF!-1)*100</f>
        <v>#REF!</v>
      </c>
      <c r="O19" s="226" t="e">
        <f>(#REF!/#REF!-1)*100</f>
        <v>#REF!</v>
      </c>
      <c r="P19" s="226" t="e">
        <f>(#REF!/#REF!-1)*100</f>
        <v>#REF!</v>
      </c>
      <c r="Q19" s="226" t="e">
        <f>(#REF!/#REF!-1)*100</f>
        <v>#REF!</v>
      </c>
      <c r="R19" s="226" t="e">
        <f>(#REF!/#REF!-1)*100</f>
        <v>#REF!</v>
      </c>
      <c r="S19" s="226" t="e">
        <f>(#REF!/#REF!-1)*100</f>
        <v>#REF!</v>
      </c>
      <c r="T19" s="226" t="e">
        <f>(#REF!/#REF!-1)*100</f>
        <v>#REF!</v>
      </c>
      <c r="U19" s="226" t="e">
        <f>(#REF!/#REF!-1)*100</f>
        <v>#REF!</v>
      </c>
      <c r="V19" s="226" t="e">
        <f>(#REF!/#REF!-1)*100</f>
        <v>#REF!</v>
      </c>
      <c r="W19" s="226" t="e">
        <f>(#REF!/#REF!-1)*100</f>
        <v>#REF!</v>
      </c>
      <c r="X19" s="226" t="e">
        <f>(#REF!/#REF!-1)*100</f>
        <v>#REF!</v>
      </c>
      <c r="Y19" s="226" t="e">
        <f>(#REF!/#REF!-1)*100</f>
        <v>#REF!</v>
      </c>
    </row>
    <row r="20" spans="1:25">
      <c r="A20" s="13"/>
      <c r="B20" s="13">
        <v>4</v>
      </c>
      <c r="C20" s="226" t="e">
        <f>(#REF!/#REF!-1)*100</f>
        <v>#REF!</v>
      </c>
      <c r="D20" s="226" t="e">
        <f>(#REF!/#REF!-1)*100</f>
        <v>#REF!</v>
      </c>
      <c r="E20" s="226" t="e">
        <f>(#REF!/#REF!-1)*100</f>
        <v>#REF!</v>
      </c>
      <c r="F20" s="226" t="e">
        <f>(#REF!/#REF!-1)*100</f>
        <v>#REF!</v>
      </c>
      <c r="G20" s="226" t="e">
        <f>(#REF!/#REF!-1)*100</f>
        <v>#REF!</v>
      </c>
      <c r="H20" s="226" t="e">
        <f>(#REF!/#REF!-1)*100</f>
        <v>#REF!</v>
      </c>
      <c r="I20" s="226" t="e">
        <f>(#REF!/#REF!-1)*100</f>
        <v>#REF!</v>
      </c>
      <c r="J20" s="226" t="e">
        <f>(#REF!/#REF!-1)*100</f>
        <v>#REF!</v>
      </c>
      <c r="K20" s="226" t="e">
        <f>(#REF!/#REF!-1)*100</f>
        <v>#REF!</v>
      </c>
      <c r="L20" s="226" t="e">
        <f>(#REF!/#REF!-1)*100</f>
        <v>#REF!</v>
      </c>
      <c r="M20" s="226" t="e">
        <f>(#REF!/#REF!-1)*100</f>
        <v>#REF!</v>
      </c>
      <c r="N20" s="226" t="e">
        <f>(#REF!/#REF!-1)*100</f>
        <v>#REF!</v>
      </c>
      <c r="O20" s="226" t="e">
        <f>(#REF!/#REF!-1)*100</f>
        <v>#REF!</v>
      </c>
      <c r="P20" s="226" t="e">
        <f>(#REF!/#REF!-1)*100</f>
        <v>#REF!</v>
      </c>
      <c r="Q20" s="226" t="e">
        <f>(#REF!/#REF!-1)*100</f>
        <v>#REF!</v>
      </c>
      <c r="R20" s="226" t="e">
        <f>(#REF!/#REF!-1)*100</f>
        <v>#REF!</v>
      </c>
      <c r="S20" s="226" t="e">
        <f>(#REF!/#REF!-1)*100</f>
        <v>#REF!</v>
      </c>
      <c r="T20" s="226" t="e">
        <f>(#REF!/#REF!-1)*100</f>
        <v>#REF!</v>
      </c>
      <c r="U20" s="226" t="e">
        <f>(#REF!/#REF!-1)*100</f>
        <v>#REF!</v>
      </c>
      <c r="V20" s="226" t="e">
        <f>(#REF!/#REF!-1)*100</f>
        <v>#REF!</v>
      </c>
      <c r="W20" s="226" t="e">
        <f>(#REF!/#REF!-1)*100</f>
        <v>#REF!</v>
      </c>
      <c r="X20" s="226" t="e">
        <f>(#REF!/#REF!-1)*100</f>
        <v>#REF!</v>
      </c>
      <c r="Y20" s="226" t="e">
        <f>(#REF!/#REF!-1)*100</f>
        <v>#REF!</v>
      </c>
    </row>
    <row r="21" spans="1:25">
      <c r="A21" s="13">
        <v>2010</v>
      </c>
      <c r="B21" s="13">
        <v>1</v>
      </c>
      <c r="C21" s="226" t="e">
        <f>(#REF!/#REF!-1)*100</f>
        <v>#REF!</v>
      </c>
      <c r="D21" s="226" t="e">
        <f>(#REF!/#REF!-1)*100</f>
        <v>#REF!</v>
      </c>
      <c r="E21" s="226" t="e">
        <f>(#REF!/#REF!-1)*100</f>
        <v>#REF!</v>
      </c>
      <c r="F21" s="226" t="e">
        <f>(#REF!/#REF!-1)*100</f>
        <v>#REF!</v>
      </c>
      <c r="G21" s="226" t="e">
        <f>(#REF!/#REF!-1)*100</f>
        <v>#REF!</v>
      </c>
      <c r="H21" s="226" t="e">
        <f>(#REF!/#REF!-1)*100</f>
        <v>#REF!</v>
      </c>
      <c r="I21" s="226" t="e">
        <f>(#REF!/#REF!-1)*100</f>
        <v>#REF!</v>
      </c>
      <c r="J21" s="226" t="e">
        <f>(#REF!/#REF!-1)*100</f>
        <v>#REF!</v>
      </c>
      <c r="K21" s="226" t="e">
        <f>(#REF!/#REF!-1)*100</f>
        <v>#REF!</v>
      </c>
      <c r="L21" s="226" t="e">
        <f>(#REF!/#REF!-1)*100</f>
        <v>#REF!</v>
      </c>
      <c r="M21" s="226" t="e">
        <f>(#REF!/#REF!-1)*100</f>
        <v>#REF!</v>
      </c>
      <c r="N21" s="226" t="e">
        <f>(#REF!/#REF!-1)*100</f>
        <v>#REF!</v>
      </c>
      <c r="O21" s="226" t="e">
        <f>(#REF!/#REF!-1)*100</f>
        <v>#REF!</v>
      </c>
      <c r="P21" s="226" t="e">
        <f>(#REF!/#REF!-1)*100</f>
        <v>#REF!</v>
      </c>
      <c r="Q21" s="226" t="e">
        <f>(#REF!/#REF!-1)*100</f>
        <v>#REF!</v>
      </c>
      <c r="R21" s="226" t="e">
        <f>(#REF!/#REF!-1)*100</f>
        <v>#REF!</v>
      </c>
      <c r="S21" s="226" t="e">
        <f>(#REF!/#REF!-1)*100</f>
        <v>#REF!</v>
      </c>
      <c r="T21" s="226" t="e">
        <f>(#REF!/#REF!-1)*100</f>
        <v>#REF!</v>
      </c>
      <c r="U21" s="226" t="e">
        <f>(#REF!/#REF!-1)*100</f>
        <v>#REF!</v>
      </c>
      <c r="V21" s="226" t="e">
        <f>(#REF!/#REF!-1)*100</f>
        <v>#REF!</v>
      </c>
      <c r="W21" s="226" t="e">
        <f>(#REF!/#REF!-1)*100</f>
        <v>#REF!</v>
      </c>
      <c r="X21" s="226" t="e">
        <f>(#REF!/#REF!-1)*100</f>
        <v>#REF!</v>
      </c>
      <c r="Y21" s="226" t="e">
        <f>(#REF!/#REF!-1)*100</f>
        <v>#REF!</v>
      </c>
    </row>
    <row r="22" spans="1:25">
      <c r="A22" s="13"/>
      <c r="B22" s="13">
        <v>2</v>
      </c>
      <c r="C22" s="226" t="e">
        <f>(#REF!/#REF!-1)*100</f>
        <v>#REF!</v>
      </c>
      <c r="D22" s="226" t="e">
        <f>(#REF!/#REF!-1)*100</f>
        <v>#REF!</v>
      </c>
      <c r="E22" s="226" t="e">
        <f>(#REF!/#REF!-1)*100</f>
        <v>#REF!</v>
      </c>
      <c r="F22" s="226" t="e">
        <f>(#REF!/#REF!-1)*100</f>
        <v>#REF!</v>
      </c>
      <c r="G22" s="226" t="e">
        <f>(#REF!/#REF!-1)*100</f>
        <v>#REF!</v>
      </c>
      <c r="H22" s="226" t="e">
        <f>(#REF!/#REF!-1)*100</f>
        <v>#REF!</v>
      </c>
      <c r="I22" s="226" t="e">
        <f>(#REF!/#REF!-1)*100</f>
        <v>#REF!</v>
      </c>
      <c r="J22" s="226" t="e">
        <f>(#REF!/#REF!-1)*100</f>
        <v>#REF!</v>
      </c>
      <c r="K22" s="226" t="e">
        <f>(#REF!/#REF!-1)*100</f>
        <v>#REF!</v>
      </c>
      <c r="L22" s="226" t="e">
        <f>(#REF!/#REF!-1)*100</f>
        <v>#REF!</v>
      </c>
      <c r="M22" s="226" t="e">
        <f>(#REF!/#REF!-1)*100</f>
        <v>#REF!</v>
      </c>
      <c r="N22" s="226" t="e">
        <f>(#REF!/#REF!-1)*100</f>
        <v>#REF!</v>
      </c>
      <c r="O22" s="226" t="e">
        <f>(#REF!/#REF!-1)*100</f>
        <v>#REF!</v>
      </c>
      <c r="P22" s="226" t="e">
        <f>(#REF!/#REF!-1)*100</f>
        <v>#REF!</v>
      </c>
      <c r="Q22" s="226" t="e">
        <f>(#REF!/#REF!-1)*100</f>
        <v>#REF!</v>
      </c>
      <c r="R22" s="226" t="e">
        <f>(#REF!/#REF!-1)*100</f>
        <v>#REF!</v>
      </c>
      <c r="S22" s="226" t="e">
        <f>(#REF!/#REF!-1)*100</f>
        <v>#REF!</v>
      </c>
      <c r="T22" s="226" t="e">
        <f>(#REF!/#REF!-1)*100</f>
        <v>#REF!</v>
      </c>
      <c r="U22" s="226" t="e">
        <f>(#REF!/#REF!-1)*100</f>
        <v>#REF!</v>
      </c>
      <c r="V22" s="226" t="e">
        <f>(#REF!/#REF!-1)*100</f>
        <v>#REF!</v>
      </c>
      <c r="W22" s="226" t="e">
        <f>(#REF!/#REF!-1)*100</f>
        <v>#REF!</v>
      </c>
      <c r="X22" s="226" t="e">
        <f>(#REF!/#REF!-1)*100</f>
        <v>#REF!</v>
      </c>
      <c r="Y22" s="226" t="e">
        <f>(#REF!/#REF!-1)*100</f>
        <v>#REF!</v>
      </c>
    </row>
    <row r="23" spans="1:25">
      <c r="A23" s="13"/>
      <c r="B23" s="13">
        <v>3</v>
      </c>
      <c r="C23" s="226" t="e">
        <f>(#REF!/#REF!-1)*100</f>
        <v>#REF!</v>
      </c>
      <c r="D23" s="226" t="e">
        <f>(#REF!/#REF!-1)*100</f>
        <v>#REF!</v>
      </c>
      <c r="E23" s="226" t="e">
        <f>(#REF!/#REF!-1)*100</f>
        <v>#REF!</v>
      </c>
      <c r="F23" s="226" t="e">
        <f>(#REF!/#REF!-1)*100</f>
        <v>#REF!</v>
      </c>
      <c r="G23" s="226" t="e">
        <f>(#REF!/#REF!-1)*100</f>
        <v>#REF!</v>
      </c>
      <c r="H23" s="226" t="e">
        <f>(#REF!/#REF!-1)*100</f>
        <v>#REF!</v>
      </c>
      <c r="I23" s="226" t="e">
        <f>(#REF!/#REF!-1)*100</f>
        <v>#REF!</v>
      </c>
      <c r="J23" s="226" t="e">
        <f>(#REF!/#REF!-1)*100</f>
        <v>#REF!</v>
      </c>
      <c r="K23" s="226" t="e">
        <f>(#REF!/#REF!-1)*100</f>
        <v>#REF!</v>
      </c>
      <c r="L23" s="226" t="e">
        <f>(#REF!/#REF!-1)*100</f>
        <v>#REF!</v>
      </c>
      <c r="M23" s="226" t="e">
        <f>(#REF!/#REF!-1)*100</f>
        <v>#REF!</v>
      </c>
      <c r="N23" s="226" t="e">
        <f>(#REF!/#REF!-1)*100</f>
        <v>#REF!</v>
      </c>
      <c r="O23" s="226" t="e">
        <f>(#REF!/#REF!-1)*100</f>
        <v>#REF!</v>
      </c>
      <c r="P23" s="226" t="e">
        <f>(#REF!/#REF!-1)*100</f>
        <v>#REF!</v>
      </c>
      <c r="Q23" s="226" t="e">
        <f>(#REF!/#REF!-1)*100</f>
        <v>#REF!</v>
      </c>
      <c r="R23" s="226" t="e">
        <f>(#REF!/#REF!-1)*100</f>
        <v>#REF!</v>
      </c>
      <c r="S23" s="226" t="e">
        <f>(#REF!/#REF!-1)*100</f>
        <v>#REF!</v>
      </c>
      <c r="T23" s="226" t="e">
        <f>(#REF!/#REF!-1)*100</f>
        <v>#REF!</v>
      </c>
      <c r="U23" s="226" t="e">
        <f>(#REF!/#REF!-1)*100</f>
        <v>#REF!</v>
      </c>
      <c r="V23" s="226" t="e">
        <f>(#REF!/#REF!-1)*100</f>
        <v>#REF!</v>
      </c>
      <c r="W23" s="226" t="e">
        <f>(#REF!/#REF!-1)*100</f>
        <v>#REF!</v>
      </c>
      <c r="X23" s="226" t="e">
        <f>(#REF!/#REF!-1)*100</f>
        <v>#REF!</v>
      </c>
      <c r="Y23" s="226" t="e">
        <f>(#REF!/#REF!-1)*100</f>
        <v>#REF!</v>
      </c>
    </row>
    <row r="24" spans="1:25">
      <c r="A24" s="13"/>
      <c r="B24" s="13">
        <v>4</v>
      </c>
      <c r="C24" s="226" t="e">
        <f>(#REF!/#REF!-1)*100</f>
        <v>#REF!</v>
      </c>
      <c r="D24" s="226" t="e">
        <f>(#REF!/#REF!-1)*100</f>
        <v>#REF!</v>
      </c>
      <c r="E24" s="226" t="e">
        <f>(#REF!/#REF!-1)*100</f>
        <v>#REF!</v>
      </c>
      <c r="F24" s="226" t="e">
        <f>(#REF!/#REF!-1)*100</f>
        <v>#REF!</v>
      </c>
      <c r="G24" s="226" t="e">
        <f>(#REF!/#REF!-1)*100</f>
        <v>#REF!</v>
      </c>
      <c r="H24" s="226" t="e">
        <f>(#REF!/#REF!-1)*100</f>
        <v>#REF!</v>
      </c>
      <c r="I24" s="226" t="e">
        <f>(#REF!/#REF!-1)*100</f>
        <v>#REF!</v>
      </c>
      <c r="J24" s="226" t="e">
        <f>(#REF!/#REF!-1)*100</f>
        <v>#REF!</v>
      </c>
      <c r="K24" s="226" t="e">
        <f>(#REF!/#REF!-1)*100</f>
        <v>#REF!</v>
      </c>
      <c r="L24" s="226" t="e">
        <f>(#REF!/#REF!-1)*100</f>
        <v>#REF!</v>
      </c>
      <c r="M24" s="226" t="e">
        <f>(#REF!/#REF!-1)*100</f>
        <v>#REF!</v>
      </c>
      <c r="N24" s="226" t="e">
        <f>(#REF!/#REF!-1)*100</f>
        <v>#REF!</v>
      </c>
      <c r="O24" s="226" t="e">
        <f>(#REF!/#REF!-1)*100</f>
        <v>#REF!</v>
      </c>
      <c r="P24" s="226" t="e">
        <f>(#REF!/#REF!-1)*100</f>
        <v>#REF!</v>
      </c>
      <c r="Q24" s="226" t="e">
        <f>(#REF!/#REF!-1)*100</f>
        <v>#REF!</v>
      </c>
      <c r="R24" s="226" t="e">
        <f>(#REF!/#REF!-1)*100</f>
        <v>#REF!</v>
      </c>
      <c r="S24" s="226" t="e">
        <f>(#REF!/#REF!-1)*100</f>
        <v>#REF!</v>
      </c>
      <c r="T24" s="226" t="e">
        <f>(#REF!/#REF!-1)*100</f>
        <v>#REF!</v>
      </c>
      <c r="U24" s="226" t="e">
        <f>(#REF!/#REF!-1)*100</f>
        <v>#REF!</v>
      </c>
      <c r="V24" s="226" t="e">
        <f>(#REF!/#REF!-1)*100</f>
        <v>#REF!</v>
      </c>
      <c r="W24" s="226" t="e">
        <f>(#REF!/#REF!-1)*100</f>
        <v>#REF!</v>
      </c>
      <c r="X24" s="226" t="e">
        <f>(#REF!/#REF!-1)*100</f>
        <v>#REF!</v>
      </c>
      <c r="Y24" s="226" t="e">
        <f>(#REF!/#REF!-1)*100</f>
        <v>#REF!</v>
      </c>
    </row>
    <row r="25" spans="1:25">
      <c r="A25" s="13">
        <v>2011</v>
      </c>
      <c r="B25" s="13">
        <v>1</v>
      </c>
      <c r="C25" s="226" t="e">
        <f>(#REF!/#REF!-1)*100</f>
        <v>#REF!</v>
      </c>
      <c r="D25" s="226" t="e">
        <f>(#REF!/#REF!-1)*100</f>
        <v>#REF!</v>
      </c>
      <c r="E25" s="226" t="e">
        <f>(#REF!/#REF!-1)*100</f>
        <v>#REF!</v>
      </c>
      <c r="F25" s="226" t="e">
        <f>(#REF!/#REF!-1)*100</f>
        <v>#REF!</v>
      </c>
      <c r="G25" s="226" t="e">
        <f>(#REF!/#REF!-1)*100</f>
        <v>#REF!</v>
      </c>
      <c r="H25" s="226" t="e">
        <f>(#REF!/#REF!-1)*100</f>
        <v>#REF!</v>
      </c>
      <c r="I25" s="226" t="e">
        <f>(#REF!/#REF!-1)*100</f>
        <v>#REF!</v>
      </c>
      <c r="J25" s="226" t="e">
        <f>(#REF!/#REF!-1)*100</f>
        <v>#REF!</v>
      </c>
      <c r="K25" s="226" t="e">
        <f>(#REF!/#REF!-1)*100</f>
        <v>#REF!</v>
      </c>
      <c r="L25" s="226" t="e">
        <f>(#REF!/#REF!-1)*100</f>
        <v>#REF!</v>
      </c>
      <c r="M25" s="226" t="e">
        <f>(#REF!/#REF!-1)*100</f>
        <v>#REF!</v>
      </c>
      <c r="N25" s="226" t="e">
        <f>(#REF!/#REF!-1)*100</f>
        <v>#REF!</v>
      </c>
      <c r="O25" s="226" t="e">
        <f>(#REF!/#REF!-1)*100</f>
        <v>#REF!</v>
      </c>
      <c r="P25" s="226" t="e">
        <f>(#REF!/#REF!-1)*100</f>
        <v>#REF!</v>
      </c>
      <c r="Q25" s="226" t="e">
        <f>(#REF!/#REF!-1)*100</f>
        <v>#REF!</v>
      </c>
      <c r="R25" s="226" t="e">
        <f>(#REF!/#REF!-1)*100</f>
        <v>#REF!</v>
      </c>
      <c r="S25" s="226" t="e">
        <f>(#REF!/#REF!-1)*100</f>
        <v>#REF!</v>
      </c>
      <c r="T25" s="226" t="e">
        <f>(#REF!/#REF!-1)*100</f>
        <v>#REF!</v>
      </c>
      <c r="U25" s="226" t="e">
        <f>(#REF!/#REF!-1)*100</f>
        <v>#REF!</v>
      </c>
      <c r="V25" s="226" t="e">
        <f>(#REF!/#REF!-1)*100</f>
        <v>#REF!</v>
      </c>
      <c r="W25" s="226" t="e">
        <f>(#REF!/#REF!-1)*100</f>
        <v>#REF!</v>
      </c>
      <c r="X25" s="226" t="e">
        <f>(#REF!/#REF!-1)*100</f>
        <v>#REF!</v>
      </c>
      <c r="Y25" s="226" t="e">
        <f>(#REF!/#REF!-1)*100</f>
        <v>#REF!</v>
      </c>
    </row>
    <row r="26" spans="1:25">
      <c r="A26" s="13"/>
      <c r="B26" s="13">
        <v>2</v>
      </c>
      <c r="C26" s="226" t="e">
        <f>(#REF!/#REF!-1)*100</f>
        <v>#REF!</v>
      </c>
      <c r="D26" s="226" t="e">
        <f>(#REF!/#REF!-1)*100</f>
        <v>#REF!</v>
      </c>
      <c r="E26" s="226" t="e">
        <f>(#REF!/#REF!-1)*100</f>
        <v>#REF!</v>
      </c>
      <c r="F26" s="226" t="e">
        <f>(#REF!/#REF!-1)*100</f>
        <v>#REF!</v>
      </c>
      <c r="G26" s="226" t="e">
        <f>(#REF!/#REF!-1)*100</f>
        <v>#REF!</v>
      </c>
      <c r="H26" s="226" t="e">
        <f>(#REF!/#REF!-1)*100</f>
        <v>#REF!</v>
      </c>
      <c r="I26" s="226" t="e">
        <f>(#REF!/#REF!-1)*100</f>
        <v>#REF!</v>
      </c>
      <c r="J26" s="226" t="e">
        <f>(#REF!/#REF!-1)*100</f>
        <v>#REF!</v>
      </c>
      <c r="K26" s="226" t="e">
        <f>(#REF!/#REF!-1)*100</f>
        <v>#REF!</v>
      </c>
      <c r="L26" s="226" t="e">
        <f>(#REF!/#REF!-1)*100</f>
        <v>#REF!</v>
      </c>
      <c r="M26" s="226" t="e">
        <f>(#REF!/#REF!-1)*100</f>
        <v>#REF!</v>
      </c>
      <c r="N26" s="226" t="e">
        <f>(#REF!/#REF!-1)*100</f>
        <v>#REF!</v>
      </c>
      <c r="O26" s="226" t="e">
        <f>(#REF!/#REF!-1)*100</f>
        <v>#REF!</v>
      </c>
      <c r="P26" s="226" t="e">
        <f>(#REF!/#REF!-1)*100</f>
        <v>#REF!</v>
      </c>
      <c r="Q26" s="226" t="e">
        <f>(#REF!/#REF!-1)*100</f>
        <v>#REF!</v>
      </c>
      <c r="R26" s="226" t="e">
        <f>(#REF!/#REF!-1)*100</f>
        <v>#REF!</v>
      </c>
      <c r="S26" s="226" t="e">
        <f>(#REF!/#REF!-1)*100</f>
        <v>#REF!</v>
      </c>
      <c r="T26" s="226" t="e">
        <f>(#REF!/#REF!-1)*100</f>
        <v>#REF!</v>
      </c>
      <c r="U26" s="226" t="e">
        <f>(#REF!/#REF!-1)*100</f>
        <v>#REF!</v>
      </c>
      <c r="V26" s="226" t="e">
        <f>(#REF!/#REF!-1)*100</f>
        <v>#REF!</v>
      </c>
      <c r="W26" s="226" t="e">
        <f>(#REF!/#REF!-1)*100</f>
        <v>#REF!</v>
      </c>
      <c r="X26" s="226" t="e">
        <f>(#REF!/#REF!-1)*100</f>
        <v>#REF!</v>
      </c>
      <c r="Y26" s="226" t="e">
        <f>(#REF!/#REF!-1)*100</f>
        <v>#REF!</v>
      </c>
    </row>
    <row r="27" spans="1:25">
      <c r="A27" s="13"/>
      <c r="B27" s="13">
        <v>3</v>
      </c>
      <c r="C27" s="226" t="e">
        <f>(#REF!/#REF!-1)*100</f>
        <v>#REF!</v>
      </c>
      <c r="D27" s="226" t="e">
        <f>(#REF!/#REF!-1)*100</f>
        <v>#REF!</v>
      </c>
      <c r="E27" s="226" t="e">
        <f>(#REF!/#REF!-1)*100</f>
        <v>#REF!</v>
      </c>
      <c r="F27" s="226" t="e">
        <f>(#REF!/#REF!-1)*100</f>
        <v>#REF!</v>
      </c>
      <c r="G27" s="226" t="e">
        <f>(#REF!/#REF!-1)*100</f>
        <v>#REF!</v>
      </c>
      <c r="H27" s="226" t="e">
        <f>(#REF!/#REF!-1)*100</f>
        <v>#REF!</v>
      </c>
      <c r="I27" s="226" t="e">
        <f>(#REF!/#REF!-1)*100</f>
        <v>#REF!</v>
      </c>
      <c r="J27" s="226" t="e">
        <f>(#REF!/#REF!-1)*100</f>
        <v>#REF!</v>
      </c>
      <c r="K27" s="226" t="e">
        <f>(#REF!/#REF!-1)*100</f>
        <v>#REF!</v>
      </c>
      <c r="L27" s="226" t="e">
        <f>(#REF!/#REF!-1)*100</f>
        <v>#REF!</v>
      </c>
      <c r="M27" s="226" t="e">
        <f>(#REF!/#REF!-1)*100</f>
        <v>#REF!</v>
      </c>
      <c r="N27" s="226" t="e">
        <f>(#REF!/#REF!-1)*100</f>
        <v>#REF!</v>
      </c>
      <c r="O27" s="226" t="e">
        <f>(#REF!/#REF!-1)*100</f>
        <v>#REF!</v>
      </c>
      <c r="P27" s="226" t="e">
        <f>(#REF!/#REF!-1)*100</f>
        <v>#REF!</v>
      </c>
      <c r="Q27" s="226" t="e">
        <f>(#REF!/#REF!-1)*100</f>
        <v>#REF!</v>
      </c>
      <c r="R27" s="226" t="e">
        <f>(#REF!/#REF!-1)*100</f>
        <v>#REF!</v>
      </c>
      <c r="S27" s="226" t="e">
        <f>(#REF!/#REF!-1)*100</f>
        <v>#REF!</v>
      </c>
      <c r="T27" s="226" t="e">
        <f>(#REF!/#REF!-1)*100</f>
        <v>#REF!</v>
      </c>
      <c r="U27" s="226" t="e">
        <f>(#REF!/#REF!-1)*100</f>
        <v>#REF!</v>
      </c>
      <c r="V27" s="226" t="e">
        <f>(#REF!/#REF!-1)*100</f>
        <v>#REF!</v>
      </c>
      <c r="W27" s="226" t="e">
        <f>(#REF!/#REF!-1)*100</f>
        <v>#REF!</v>
      </c>
      <c r="X27" s="226" t="e">
        <f>(#REF!/#REF!-1)*100</f>
        <v>#REF!</v>
      </c>
      <c r="Y27" s="226" t="e">
        <f>(#REF!/#REF!-1)*100</f>
        <v>#REF!</v>
      </c>
    </row>
    <row r="28" spans="1:25">
      <c r="A28" s="13"/>
      <c r="B28" s="13">
        <v>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44140625" style="13" customWidth="1"/>
    <col min="2" max="2" width="3.109375" style="13" customWidth="1"/>
    <col min="3" max="25" width="8" style="13" customWidth="1"/>
    <col min="26" max="26" width="1" style="13" customWidth="1"/>
  </cols>
  <sheetData>
    <row r="1" spans="1:25">
      <c r="A1" s="13" t="s">
        <v>138</v>
      </c>
      <c r="B1" s="12" t="s">
        <v>139</v>
      </c>
    </row>
    <row r="2" spans="1:25" ht="12.75" customHeight="1">
      <c r="A2" s="227"/>
      <c r="B2" s="227"/>
      <c r="C2" s="799" t="s">
        <v>33</v>
      </c>
      <c r="D2" s="800"/>
      <c r="E2" s="800"/>
      <c r="F2" s="801"/>
      <c r="G2" s="799" t="s">
        <v>34</v>
      </c>
      <c r="H2" s="800"/>
      <c r="I2" s="800"/>
      <c r="J2" s="800"/>
      <c r="K2" s="230"/>
      <c r="L2" s="799" t="s">
        <v>35</v>
      </c>
      <c r="M2" s="800"/>
      <c r="N2" s="800"/>
      <c r="O2" s="800"/>
      <c r="P2" s="800"/>
      <c r="Q2" s="800"/>
      <c r="R2" s="800"/>
      <c r="S2" s="800"/>
      <c r="T2" s="800"/>
      <c r="U2" s="800"/>
      <c r="V2" s="801"/>
      <c r="W2" s="3"/>
      <c r="X2" s="231"/>
      <c r="Y2" s="230"/>
    </row>
    <row r="3" spans="1:25" ht="136.80000000000001">
      <c r="A3" s="471" t="s">
        <v>36</v>
      </c>
      <c r="B3" s="472" t="s">
        <v>37</v>
      </c>
      <c r="C3" s="468" t="s">
        <v>38</v>
      </c>
      <c r="D3" s="468" t="s">
        <v>39</v>
      </c>
      <c r="E3" s="468" t="s">
        <v>40</v>
      </c>
      <c r="F3" s="468" t="s">
        <v>41</v>
      </c>
      <c r="G3" s="469" t="s">
        <v>42</v>
      </c>
      <c r="H3" s="468" t="s">
        <v>43</v>
      </c>
      <c r="I3" s="469" t="s">
        <v>44</v>
      </c>
      <c r="J3" s="469" t="s">
        <v>45</v>
      </c>
      <c r="K3" s="468" t="s">
        <v>46</v>
      </c>
      <c r="L3" s="473" t="s">
        <v>47</v>
      </c>
      <c r="M3" s="473" t="s">
        <v>48</v>
      </c>
      <c r="N3" s="473" t="s">
        <v>49</v>
      </c>
      <c r="O3" s="468" t="s">
        <v>50</v>
      </c>
      <c r="P3" s="473" t="s">
        <v>51</v>
      </c>
      <c r="Q3" s="473" t="s">
        <v>52</v>
      </c>
      <c r="R3" s="473" t="s">
        <v>53</v>
      </c>
      <c r="S3" s="473" t="s">
        <v>54</v>
      </c>
      <c r="T3" s="473" t="s">
        <v>55</v>
      </c>
      <c r="U3" s="473" t="s">
        <v>56</v>
      </c>
      <c r="V3" s="473" t="s">
        <v>57</v>
      </c>
      <c r="W3" s="473" t="s">
        <v>136</v>
      </c>
      <c r="X3" s="473" t="s">
        <v>59</v>
      </c>
      <c r="Y3" s="473" t="s">
        <v>60</v>
      </c>
    </row>
    <row r="5" spans="1:25">
      <c r="A5" s="13">
        <v>2006</v>
      </c>
      <c r="B5" s="13">
        <v>1</v>
      </c>
      <c r="E5" s="228"/>
      <c r="F5" s="228"/>
      <c r="G5" s="228"/>
      <c r="H5" s="228"/>
      <c r="I5" s="228"/>
      <c r="J5" s="228"/>
      <c r="K5" s="228"/>
      <c r="L5" s="228"/>
      <c r="M5" s="228"/>
      <c r="N5" s="228"/>
      <c r="O5" s="228"/>
      <c r="P5" s="228"/>
      <c r="Q5" s="228"/>
      <c r="R5" s="228"/>
    </row>
    <row r="6" spans="1:25">
      <c r="B6" s="13">
        <v>2</v>
      </c>
      <c r="C6" s="229" t="e">
        <f>100*(#REF!/#REF!-1)</f>
        <v>#REF!</v>
      </c>
      <c r="D6" s="229" t="e">
        <f>100*(#REF!/#REF!-1)</f>
        <v>#REF!</v>
      </c>
      <c r="E6" s="229" t="e">
        <f>100*(#REF!/#REF!-1)</f>
        <v>#REF!</v>
      </c>
      <c r="F6" s="229" t="e">
        <f>100*(#REF!/#REF!-1)</f>
        <v>#REF!</v>
      </c>
      <c r="G6" s="229" t="e">
        <f>100*(#REF!/#REF!-1)</f>
        <v>#REF!</v>
      </c>
      <c r="H6" s="229" t="e">
        <f>100*(#REF!/#REF!-1)</f>
        <v>#REF!</v>
      </c>
      <c r="I6" s="229" t="e">
        <f>100*(#REF!/#REF!-1)</f>
        <v>#REF!</v>
      </c>
      <c r="J6" s="229" t="e">
        <f>100*(#REF!/#REF!-1)</f>
        <v>#REF!</v>
      </c>
      <c r="K6" s="229" t="e">
        <f>100*(#REF!/#REF!-1)</f>
        <v>#REF!</v>
      </c>
      <c r="L6" s="229" t="e">
        <f>100*(#REF!/#REF!-1)</f>
        <v>#REF!</v>
      </c>
      <c r="M6" s="229" t="e">
        <f>100*(#REF!/#REF!-1)</f>
        <v>#REF!</v>
      </c>
      <c r="N6" s="229" t="e">
        <f>100*(#REF!/#REF!-1)</f>
        <v>#REF!</v>
      </c>
      <c r="O6" s="229" t="e">
        <f>100*(#REF!/#REF!-1)</f>
        <v>#REF!</v>
      </c>
      <c r="P6" s="229" t="e">
        <f>100*(#REF!/#REF!-1)</f>
        <v>#REF!</v>
      </c>
      <c r="Q6" s="229" t="e">
        <f>100*(#REF!/#REF!-1)</f>
        <v>#REF!</v>
      </c>
      <c r="R6" s="229" t="e">
        <f>100*(#REF!/#REF!-1)</f>
        <v>#REF!</v>
      </c>
      <c r="S6" s="229" t="e">
        <f>100*(#REF!/#REF!-1)</f>
        <v>#REF!</v>
      </c>
      <c r="T6" s="229" t="e">
        <f>100*(#REF!/#REF!-1)</f>
        <v>#REF!</v>
      </c>
      <c r="U6" s="229" t="e">
        <f>100*(#REF!/#REF!-1)</f>
        <v>#REF!</v>
      </c>
      <c r="V6" s="229" t="e">
        <f>100*(#REF!/#REF!-1)</f>
        <v>#REF!</v>
      </c>
      <c r="W6" s="229" t="e">
        <f>100*(#REF!/#REF!-1)</f>
        <v>#REF!</v>
      </c>
      <c r="X6" s="229" t="e">
        <f>100*(#REF!/#REF!-1)</f>
        <v>#REF!</v>
      </c>
      <c r="Y6" s="229" t="e">
        <f>100*(#REF!/#REF!-1)</f>
        <v>#REF!</v>
      </c>
    </row>
    <row r="7" spans="1:25">
      <c r="B7" s="13">
        <v>3</v>
      </c>
      <c r="C7" s="229" t="e">
        <f>100*(#REF!/#REF!-1)</f>
        <v>#REF!</v>
      </c>
      <c r="D7" s="229" t="e">
        <f>100*(#REF!/#REF!-1)</f>
        <v>#REF!</v>
      </c>
      <c r="E7" s="229" t="e">
        <f>100*(#REF!/#REF!-1)</f>
        <v>#REF!</v>
      </c>
      <c r="F7" s="229" t="e">
        <f>100*(#REF!/#REF!-1)</f>
        <v>#REF!</v>
      </c>
      <c r="G7" s="229" t="e">
        <f>100*(#REF!/#REF!-1)</f>
        <v>#REF!</v>
      </c>
      <c r="H7" s="229" t="e">
        <f>100*(#REF!/#REF!-1)</f>
        <v>#REF!</v>
      </c>
      <c r="I7" s="229" t="e">
        <f>100*(#REF!/#REF!-1)</f>
        <v>#REF!</v>
      </c>
      <c r="J7" s="229" t="e">
        <f>100*(#REF!/#REF!-1)</f>
        <v>#REF!</v>
      </c>
      <c r="K7" s="229" t="e">
        <f>100*(#REF!/#REF!-1)</f>
        <v>#REF!</v>
      </c>
      <c r="L7" s="229" t="e">
        <f>100*(#REF!/#REF!-1)</f>
        <v>#REF!</v>
      </c>
      <c r="M7" s="229" t="e">
        <f>100*(#REF!/#REF!-1)</f>
        <v>#REF!</v>
      </c>
      <c r="N7" s="229" t="e">
        <f>100*(#REF!/#REF!-1)</f>
        <v>#REF!</v>
      </c>
      <c r="O7" s="229" t="e">
        <f>100*(#REF!/#REF!-1)</f>
        <v>#REF!</v>
      </c>
      <c r="P7" s="229" t="e">
        <f>100*(#REF!/#REF!-1)</f>
        <v>#REF!</v>
      </c>
      <c r="Q7" s="229" t="e">
        <f>100*(#REF!/#REF!-1)</f>
        <v>#REF!</v>
      </c>
      <c r="R7" s="229" t="e">
        <f>100*(#REF!/#REF!-1)</f>
        <v>#REF!</v>
      </c>
      <c r="S7" s="229" t="e">
        <f>100*(#REF!/#REF!-1)</f>
        <v>#REF!</v>
      </c>
      <c r="T7" s="229" t="e">
        <f>100*(#REF!/#REF!-1)</f>
        <v>#REF!</v>
      </c>
      <c r="U7" s="229" t="e">
        <f>100*(#REF!/#REF!-1)</f>
        <v>#REF!</v>
      </c>
      <c r="V7" s="229" t="e">
        <f>100*(#REF!/#REF!-1)</f>
        <v>#REF!</v>
      </c>
      <c r="W7" s="229" t="e">
        <f>100*(#REF!/#REF!-1)</f>
        <v>#REF!</v>
      </c>
      <c r="X7" s="229" t="e">
        <f>100*(#REF!/#REF!-1)</f>
        <v>#REF!</v>
      </c>
      <c r="Y7" s="229" t="e">
        <f>100*(#REF!/#REF!-1)</f>
        <v>#REF!</v>
      </c>
    </row>
    <row r="8" spans="1:25">
      <c r="B8" s="13">
        <v>4</v>
      </c>
      <c r="C8" s="229" t="e">
        <f>100*(#REF!/#REF!-1)</f>
        <v>#REF!</v>
      </c>
      <c r="D8" s="229" t="e">
        <f>100*(#REF!/#REF!-1)</f>
        <v>#REF!</v>
      </c>
      <c r="E8" s="229" t="e">
        <f>100*(#REF!/#REF!-1)</f>
        <v>#REF!</v>
      </c>
      <c r="F8" s="229" t="e">
        <f>100*(#REF!/#REF!-1)</f>
        <v>#REF!</v>
      </c>
      <c r="G8" s="229" t="e">
        <f>100*(#REF!/#REF!-1)</f>
        <v>#REF!</v>
      </c>
      <c r="H8" s="229" t="e">
        <f>100*(#REF!/#REF!-1)</f>
        <v>#REF!</v>
      </c>
      <c r="I8" s="229" t="e">
        <f>100*(#REF!/#REF!-1)</f>
        <v>#REF!</v>
      </c>
      <c r="J8" s="229" t="e">
        <f>100*(#REF!/#REF!-1)</f>
        <v>#REF!</v>
      </c>
      <c r="K8" s="229" t="e">
        <f>100*(#REF!/#REF!-1)</f>
        <v>#REF!</v>
      </c>
      <c r="L8" s="229" t="e">
        <f>100*(#REF!/#REF!-1)</f>
        <v>#REF!</v>
      </c>
      <c r="M8" s="229" t="e">
        <f>100*(#REF!/#REF!-1)</f>
        <v>#REF!</v>
      </c>
      <c r="N8" s="229" t="e">
        <f>100*(#REF!/#REF!-1)</f>
        <v>#REF!</v>
      </c>
      <c r="O8" s="229" t="e">
        <f>100*(#REF!/#REF!-1)</f>
        <v>#REF!</v>
      </c>
      <c r="P8" s="229" t="e">
        <f>100*(#REF!/#REF!-1)</f>
        <v>#REF!</v>
      </c>
      <c r="Q8" s="229" t="e">
        <f>100*(#REF!/#REF!-1)</f>
        <v>#REF!</v>
      </c>
      <c r="R8" s="229" t="e">
        <f>100*(#REF!/#REF!-1)</f>
        <v>#REF!</v>
      </c>
      <c r="S8" s="229" t="e">
        <f>100*(#REF!/#REF!-1)</f>
        <v>#REF!</v>
      </c>
      <c r="T8" s="229" t="e">
        <f>100*(#REF!/#REF!-1)</f>
        <v>#REF!</v>
      </c>
      <c r="U8" s="229" t="e">
        <f>100*(#REF!/#REF!-1)</f>
        <v>#REF!</v>
      </c>
      <c r="V8" s="229" t="e">
        <f>100*(#REF!/#REF!-1)</f>
        <v>#REF!</v>
      </c>
      <c r="W8" s="229" t="e">
        <f>100*(#REF!/#REF!-1)</f>
        <v>#REF!</v>
      </c>
      <c r="X8" s="229" t="e">
        <f>100*(#REF!/#REF!-1)</f>
        <v>#REF!</v>
      </c>
      <c r="Y8" s="229" t="e">
        <f>100*(#REF!/#REF!-1)</f>
        <v>#REF!</v>
      </c>
    </row>
    <row r="9" spans="1:25">
      <c r="A9" s="13">
        <v>2007</v>
      </c>
      <c r="B9" s="13">
        <v>1</v>
      </c>
      <c r="C9" s="229" t="e">
        <f>100*(#REF!/#REF!-1)</f>
        <v>#REF!</v>
      </c>
      <c r="D9" s="229" t="e">
        <f>100*(#REF!/#REF!-1)</f>
        <v>#REF!</v>
      </c>
      <c r="E9" s="229" t="e">
        <f>100*(#REF!/#REF!-1)</f>
        <v>#REF!</v>
      </c>
      <c r="F9" s="229" t="e">
        <f>100*(#REF!/#REF!-1)</f>
        <v>#REF!</v>
      </c>
      <c r="G9" s="229" t="e">
        <f>100*(#REF!/#REF!-1)</f>
        <v>#REF!</v>
      </c>
      <c r="H9" s="229" t="e">
        <f>100*(#REF!/#REF!-1)</f>
        <v>#REF!</v>
      </c>
      <c r="I9" s="229" t="e">
        <f>100*(#REF!/#REF!-1)</f>
        <v>#REF!</v>
      </c>
      <c r="J9" s="229" t="e">
        <f>100*(#REF!/#REF!-1)</f>
        <v>#REF!</v>
      </c>
      <c r="K9" s="229" t="e">
        <f>100*(#REF!/#REF!-1)</f>
        <v>#REF!</v>
      </c>
      <c r="L9" s="229" t="e">
        <f>100*(#REF!/#REF!-1)</f>
        <v>#REF!</v>
      </c>
      <c r="M9" s="229" t="e">
        <f>100*(#REF!/#REF!-1)</f>
        <v>#REF!</v>
      </c>
      <c r="N9" s="229" t="e">
        <f>100*(#REF!/#REF!-1)</f>
        <v>#REF!</v>
      </c>
      <c r="O9" s="229" t="e">
        <f>100*(#REF!/#REF!-1)</f>
        <v>#REF!</v>
      </c>
      <c r="P9" s="229" t="e">
        <f>100*(#REF!/#REF!-1)</f>
        <v>#REF!</v>
      </c>
      <c r="Q9" s="229" t="e">
        <f>100*(#REF!/#REF!-1)</f>
        <v>#REF!</v>
      </c>
      <c r="R9" s="229" t="e">
        <f>100*(#REF!/#REF!-1)</f>
        <v>#REF!</v>
      </c>
      <c r="S9" s="229" t="e">
        <f>100*(#REF!/#REF!-1)</f>
        <v>#REF!</v>
      </c>
      <c r="T9" s="229" t="e">
        <f>100*(#REF!/#REF!-1)</f>
        <v>#REF!</v>
      </c>
      <c r="U9" s="229" t="e">
        <f>100*(#REF!/#REF!-1)</f>
        <v>#REF!</v>
      </c>
      <c r="V9" s="229" t="e">
        <f>100*(#REF!/#REF!-1)</f>
        <v>#REF!</v>
      </c>
      <c r="W9" s="229" t="e">
        <f>100*(#REF!/#REF!-1)</f>
        <v>#REF!</v>
      </c>
      <c r="X9" s="229" t="e">
        <f>100*(#REF!/#REF!-1)</f>
        <v>#REF!</v>
      </c>
      <c r="Y9" s="229" t="e">
        <f>100*(#REF!/#REF!-1)</f>
        <v>#REF!</v>
      </c>
    </row>
    <row r="10" spans="1:25">
      <c r="B10" s="13">
        <v>2</v>
      </c>
      <c r="C10" s="229" t="e">
        <f>100*(#REF!/#REF!-1)</f>
        <v>#REF!</v>
      </c>
      <c r="D10" s="229" t="e">
        <f>100*(#REF!/#REF!-1)</f>
        <v>#REF!</v>
      </c>
      <c r="E10" s="229" t="e">
        <f>100*(#REF!/#REF!-1)</f>
        <v>#REF!</v>
      </c>
      <c r="F10" s="229" t="e">
        <f>100*(#REF!/#REF!-1)</f>
        <v>#REF!</v>
      </c>
      <c r="G10" s="229" t="e">
        <f>100*(#REF!/#REF!-1)</f>
        <v>#REF!</v>
      </c>
      <c r="H10" s="229" t="e">
        <f>100*(#REF!/#REF!-1)</f>
        <v>#REF!</v>
      </c>
      <c r="I10" s="229" t="e">
        <f>100*(#REF!/#REF!-1)</f>
        <v>#REF!</v>
      </c>
      <c r="J10" s="229" t="e">
        <f>100*(#REF!/#REF!-1)</f>
        <v>#REF!</v>
      </c>
      <c r="K10" s="229" t="e">
        <f>100*(#REF!/#REF!-1)</f>
        <v>#REF!</v>
      </c>
      <c r="L10" s="229" t="e">
        <f>100*(#REF!/#REF!-1)</f>
        <v>#REF!</v>
      </c>
      <c r="M10" s="229" t="e">
        <f>100*(#REF!/#REF!-1)</f>
        <v>#REF!</v>
      </c>
      <c r="N10" s="229" t="e">
        <f>100*(#REF!/#REF!-1)</f>
        <v>#REF!</v>
      </c>
      <c r="O10" s="229" t="e">
        <f>100*(#REF!/#REF!-1)</f>
        <v>#REF!</v>
      </c>
      <c r="P10" s="229" t="e">
        <f>100*(#REF!/#REF!-1)</f>
        <v>#REF!</v>
      </c>
      <c r="Q10" s="229" t="e">
        <f>100*(#REF!/#REF!-1)</f>
        <v>#REF!</v>
      </c>
      <c r="R10" s="229" t="e">
        <f>100*(#REF!/#REF!-1)</f>
        <v>#REF!</v>
      </c>
      <c r="S10" s="229" t="e">
        <f>100*(#REF!/#REF!-1)</f>
        <v>#REF!</v>
      </c>
      <c r="T10" s="229" t="e">
        <f>100*(#REF!/#REF!-1)</f>
        <v>#REF!</v>
      </c>
      <c r="U10" s="229" t="e">
        <f>100*(#REF!/#REF!-1)</f>
        <v>#REF!</v>
      </c>
      <c r="V10" s="229" t="e">
        <f>100*(#REF!/#REF!-1)</f>
        <v>#REF!</v>
      </c>
      <c r="W10" s="229" t="e">
        <f>100*(#REF!/#REF!-1)</f>
        <v>#REF!</v>
      </c>
      <c r="X10" s="229" t="e">
        <f>100*(#REF!/#REF!-1)</f>
        <v>#REF!</v>
      </c>
      <c r="Y10" s="229" t="e">
        <f>100*(#REF!/#REF!-1)</f>
        <v>#REF!</v>
      </c>
    </row>
    <row r="11" spans="1:25">
      <c r="B11" s="13">
        <v>3</v>
      </c>
      <c r="C11" s="229" t="e">
        <f>100*(#REF!/#REF!-1)</f>
        <v>#REF!</v>
      </c>
      <c r="D11" s="229" t="e">
        <f>100*(#REF!/#REF!-1)</f>
        <v>#REF!</v>
      </c>
      <c r="E11" s="229" t="e">
        <f>100*(#REF!/#REF!-1)</f>
        <v>#REF!</v>
      </c>
      <c r="F11" s="229" t="e">
        <f>100*(#REF!/#REF!-1)</f>
        <v>#REF!</v>
      </c>
      <c r="G11" s="229" t="e">
        <f>100*(#REF!/#REF!-1)</f>
        <v>#REF!</v>
      </c>
      <c r="H11" s="229" t="e">
        <f>100*(#REF!/#REF!-1)</f>
        <v>#REF!</v>
      </c>
      <c r="I11" s="229" t="e">
        <f>100*(#REF!/#REF!-1)</f>
        <v>#REF!</v>
      </c>
      <c r="J11" s="229" t="e">
        <f>100*(#REF!/#REF!-1)</f>
        <v>#REF!</v>
      </c>
      <c r="K11" s="229" t="e">
        <f>100*(#REF!/#REF!-1)</f>
        <v>#REF!</v>
      </c>
      <c r="L11" s="229" t="e">
        <f>100*(#REF!/#REF!-1)</f>
        <v>#REF!</v>
      </c>
      <c r="M11" s="229" t="e">
        <f>100*(#REF!/#REF!-1)</f>
        <v>#REF!</v>
      </c>
      <c r="N11" s="229" t="e">
        <f>100*(#REF!/#REF!-1)</f>
        <v>#REF!</v>
      </c>
      <c r="O11" s="229" t="e">
        <f>100*(#REF!/#REF!-1)</f>
        <v>#REF!</v>
      </c>
      <c r="P11" s="229" t="e">
        <f>100*(#REF!/#REF!-1)</f>
        <v>#REF!</v>
      </c>
      <c r="Q11" s="229" t="e">
        <f>100*(#REF!/#REF!-1)</f>
        <v>#REF!</v>
      </c>
      <c r="R11" s="229" t="e">
        <f>100*(#REF!/#REF!-1)</f>
        <v>#REF!</v>
      </c>
      <c r="S11" s="229" t="e">
        <f>100*(#REF!/#REF!-1)</f>
        <v>#REF!</v>
      </c>
      <c r="T11" s="229" t="e">
        <f>100*(#REF!/#REF!-1)</f>
        <v>#REF!</v>
      </c>
      <c r="U11" s="229" t="e">
        <f>100*(#REF!/#REF!-1)</f>
        <v>#REF!</v>
      </c>
      <c r="V11" s="229" t="e">
        <f>100*(#REF!/#REF!-1)</f>
        <v>#REF!</v>
      </c>
      <c r="W11" s="229" t="e">
        <f>100*(#REF!/#REF!-1)</f>
        <v>#REF!</v>
      </c>
      <c r="X11" s="229" t="e">
        <f>100*(#REF!/#REF!-1)</f>
        <v>#REF!</v>
      </c>
      <c r="Y11" s="229" t="e">
        <f>100*(#REF!/#REF!-1)</f>
        <v>#REF!</v>
      </c>
    </row>
    <row r="12" spans="1:25">
      <c r="B12" s="13">
        <v>4</v>
      </c>
      <c r="C12" s="229" t="e">
        <f>100*(#REF!/#REF!-1)</f>
        <v>#REF!</v>
      </c>
      <c r="D12" s="229" t="e">
        <f>100*(#REF!/#REF!-1)</f>
        <v>#REF!</v>
      </c>
      <c r="E12" s="229" t="e">
        <f>100*(#REF!/#REF!-1)</f>
        <v>#REF!</v>
      </c>
      <c r="F12" s="229" t="e">
        <f>100*(#REF!/#REF!-1)</f>
        <v>#REF!</v>
      </c>
      <c r="G12" s="229" t="e">
        <f>100*(#REF!/#REF!-1)</f>
        <v>#REF!</v>
      </c>
      <c r="H12" s="229" t="e">
        <f>100*(#REF!/#REF!-1)</f>
        <v>#REF!</v>
      </c>
      <c r="I12" s="229" t="e">
        <f>100*(#REF!/#REF!-1)</f>
        <v>#REF!</v>
      </c>
      <c r="J12" s="229" t="e">
        <f>100*(#REF!/#REF!-1)</f>
        <v>#REF!</v>
      </c>
      <c r="K12" s="229" t="e">
        <f>100*(#REF!/#REF!-1)</f>
        <v>#REF!</v>
      </c>
      <c r="L12" s="229" t="e">
        <f>100*(#REF!/#REF!-1)</f>
        <v>#REF!</v>
      </c>
      <c r="M12" s="229" t="e">
        <f>100*(#REF!/#REF!-1)</f>
        <v>#REF!</v>
      </c>
      <c r="N12" s="229" t="e">
        <f>100*(#REF!/#REF!-1)</f>
        <v>#REF!</v>
      </c>
      <c r="O12" s="229" t="e">
        <f>100*(#REF!/#REF!-1)</f>
        <v>#REF!</v>
      </c>
      <c r="P12" s="229" t="e">
        <f>100*(#REF!/#REF!-1)</f>
        <v>#REF!</v>
      </c>
      <c r="Q12" s="229" t="e">
        <f>100*(#REF!/#REF!-1)</f>
        <v>#REF!</v>
      </c>
      <c r="R12" s="229" t="e">
        <f>100*(#REF!/#REF!-1)</f>
        <v>#REF!</v>
      </c>
      <c r="S12" s="229" t="e">
        <f>100*(#REF!/#REF!-1)</f>
        <v>#REF!</v>
      </c>
      <c r="T12" s="229" t="e">
        <f>100*(#REF!/#REF!-1)</f>
        <v>#REF!</v>
      </c>
      <c r="U12" s="229" t="e">
        <f>100*(#REF!/#REF!-1)</f>
        <v>#REF!</v>
      </c>
      <c r="V12" s="229" t="e">
        <f>100*(#REF!/#REF!-1)</f>
        <v>#REF!</v>
      </c>
      <c r="W12" s="229" t="e">
        <f>100*(#REF!/#REF!-1)</f>
        <v>#REF!</v>
      </c>
      <c r="X12" s="229" t="e">
        <f>100*(#REF!/#REF!-1)</f>
        <v>#REF!</v>
      </c>
      <c r="Y12" s="229" t="e">
        <f>100*(#REF!/#REF!-1)</f>
        <v>#REF!</v>
      </c>
    </row>
    <row r="13" spans="1:25">
      <c r="A13" s="13">
        <v>2008</v>
      </c>
      <c r="B13" s="13">
        <v>1</v>
      </c>
      <c r="C13" s="229" t="e">
        <f>100*(#REF!/#REF!-1)</f>
        <v>#REF!</v>
      </c>
      <c r="D13" s="229" t="e">
        <f>100*(#REF!/#REF!-1)</f>
        <v>#REF!</v>
      </c>
      <c r="E13" s="229" t="e">
        <f>100*(#REF!/#REF!-1)</f>
        <v>#REF!</v>
      </c>
      <c r="F13" s="229" t="e">
        <f>100*(#REF!/#REF!-1)</f>
        <v>#REF!</v>
      </c>
      <c r="G13" s="229" t="e">
        <f>100*(#REF!/#REF!-1)</f>
        <v>#REF!</v>
      </c>
      <c r="H13" s="229" t="e">
        <f>100*(#REF!/#REF!-1)</f>
        <v>#REF!</v>
      </c>
      <c r="I13" s="229" t="e">
        <f>100*(#REF!/#REF!-1)</f>
        <v>#REF!</v>
      </c>
      <c r="J13" s="229" t="e">
        <f>100*(#REF!/#REF!-1)</f>
        <v>#REF!</v>
      </c>
      <c r="K13" s="229" t="e">
        <f>100*(#REF!/#REF!-1)</f>
        <v>#REF!</v>
      </c>
      <c r="L13" s="229" t="e">
        <f>100*(#REF!/#REF!-1)</f>
        <v>#REF!</v>
      </c>
      <c r="M13" s="229" t="e">
        <f>100*(#REF!/#REF!-1)</f>
        <v>#REF!</v>
      </c>
      <c r="N13" s="229" t="e">
        <f>100*(#REF!/#REF!-1)</f>
        <v>#REF!</v>
      </c>
      <c r="O13" s="229" t="e">
        <f>100*(#REF!/#REF!-1)</f>
        <v>#REF!</v>
      </c>
      <c r="P13" s="229" t="e">
        <f>100*(#REF!/#REF!-1)</f>
        <v>#REF!</v>
      </c>
      <c r="Q13" s="229" t="e">
        <f>100*(#REF!/#REF!-1)</f>
        <v>#REF!</v>
      </c>
      <c r="R13" s="229" t="e">
        <f>100*(#REF!/#REF!-1)</f>
        <v>#REF!</v>
      </c>
      <c r="S13" s="229" t="e">
        <f>100*(#REF!/#REF!-1)</f>
        <v>#REF!</v>
      </c>
      <c r="T13" s="229" t="e">
        <f>100*(#REF!/#REF!-1)</f>
        <v>#REF!</v>
      </c>
      <c r="U13" s="229" t="e">
        <f>100*(#REF!/#REF!-1)</f>
        <v>#REF!</v>
      </c>
      <c r="V13" s="229" t="e">
        <f>100*(#REF!/#REF!-1)</f>
        <v>#REF!</v>
      </c>
      <c r="W13" s="229" t="e">
        <f>100*(#REF!/#REF!-1)</f>
        <v>#REF!</v>
      </c>
      <c r="X13" s="229" t="e">
        <f>100*(#REF!/#REF!-1)</f>
        <v>#REF!</v>
      </c>
      <c r="Y13" s="229" t="e">
        <f>100*(#REF!/#REF!-1)</f>
        <v>#REF!</v>
      </c>
    </row>
    <row r="14" spans="1:25">
      <c r="B14" s="13">
        <v>2</v>
      </c>
      <c r="C14" s="229" t="e">
        <f>100*(#REF!/#REF!-1)</f>
        <v>#REF!</v>
      </c>
      <c r="D14" s="229" t="e">
        <f>100*(#REF!/#REF!-1)</f>
        <v>#REF!</v>
      </c>
      <c r="E14" s="229" t="e">
        <f>100*(#REF!/#REF!-1)</f>
        <v>#REF!</v>
      </c>
      <c r="F14" s="229" t="e">
        <f>100*(#REF!/#REF!-1)</f>
        <v>#REF!</v>
      </c>
      <c r="G14" s="229" t="e">
        <f>100*(#REF!/#REF!-1)</f>
        <v>#REF!</v>
      </c>
      <c r="H14" s="229" t="e">
        <f>100*(#REF!/#REF!-1)</f>
        <v>#REF!</v>
      </c>
      <c r="I14" s="229" t="e">
        <f>100*(#REF!/#REF!-1)</f>
        <v>#REF!</v>
      </c>
      <c r="J14" s="229" t="e">
        <f>100*(#REF!/#REF!-1)</f>
        <v>#REF!</v>
      </c>
      <c r="K14" s="229" t="e">
        <f>100*(#REF!/#REF!-1)</f>
        <v>#REF!</v>
      </c>
      <c r="L14" s="229" t="e">
        <f>100*(#REF!/#REF!-1)</f>
        <v>#REF!</v>
      </c>
      <c r="M14" s="229" t="e">
        <f>100*(#REF!/#REF!-1)</f>
        <v>#REF!</v>
      </c>
      <c r="N14" s="229" t="e">
        <f>100*(#REF!/#REF!-1)</f>
        <v>#REF!</v>
      </c>
      <c r="O14" s="229" t="e">
        <f>100*(#REF!/#REF!-1)</f>
        <v>#REF!</v>
      </c>
      <c r="P14" s="229" t="e">
        <f>100*(#REF!/#REF!-1)</f>
        <v>#REF!</v>
      </c>
      <c r="Q14" s="229" t="e">
        <f>100*(#REF!/#REF!-1)</f>
        <v>#REF!</v>
      </c>
      <c r="R14" s="229" t="e">
        <f>100*(#REF!/#REF!-1)</f>
        <v>#REF!</v>
      </c>
      <c r="S14" s="229" t="e">
        <f>100*(#REF!/#REF!-1)</f>
        <v>#REF!</v>
      </c>
      <c r="T14" s="229" t="e">
        <f>100*(#REF!/#REF!-1)</f>
        <v>#REF!</v>
      </c>
      <c r="U14" s="229" t="e">
        <f>100*(#REF!/#REF!-1)</f>
        <v>#REF!</v>
      </c>
      <c r="V14" s="229" t="e">
        <f>100*(#REF!/#REF!-1)</f>
        <v>#REF!</v>
      </c>
      <c r="W14" s="229" t="e">
        <f>100*(#REF!/#REF!-1)</f>
        <v>#REF!</v>
      </c>
      <c r="X14" s="229" t="e">
        <f>100*(#REF!/#REF!-1)</f>
        <v>#REF!</v>
      </c>
      <c r="Y14" s="229" t="e">
        <f>100*(#REF!/#REF!-1)</f>
        <v>#REF!</v>
      </c>
    </row>
    <row r="15" spans="1:25">
      <c r="B15" s="13">
        <v>3</v>
      </c>
      <c r="C15" s="229" t="e">
        <f>100*(#REF!/#REF!-1)</f>
        <v>#REF!</v>
      </c>
      <c r="D15" s="229" t="e">
        <f>100*(#REF!/#REF!-1)</f>
        <v>#REF!</v>
      </c>
      <c r="E15" s="229" t="e">
        <f>100*(#REF!/#REF!-1)</f>
        <v>#REF!</v>
      </c>
      <c r="F15" s="229" t="e">
        <f>100*(#REF!/#REF!-1)</f>
        <v>#REF!</v>
      </c>
      <c r="G15" s="229" t="e">
        <f>100*(#REF!/#REF!-1)</f>
        <v>#REF!</v>
      </c>
      <c r="H15" s="229" t="e">
        <f>100*(#REF!/#REF!-1)</f>
        <v>#REF!</v>
      </c>
      <c r="I15" s="229" t="e">
        <f>100*(#REF!/#REF!-1)</f>
        <v>#REF!</v>
      </c>
      <c r="J15" s="229" t="e">
        <f>100*(#REF!/#REF!-1)</f>
        <v>#REF!</v>
      </c>
      <c r="K15" s="229" t="e">
        <f>100*(#REF!/#REF!-1)</f>
        <v>#REF!</v>
      </c>
      <c r="L15" s="229" t="e">
        <f>100*(#REF!/#REF!-1)</f>
        <v>#REF!</v>
      </c>
      <c r="M15" s="229" t="e">
        <f>100*(#REF!/#REF!-1)</f>
        <v>#REF!</v>
      </c>
      <c r="N15" s="229" t="e">
        <f>100*(#REF!/#REF!-1)</f>
        <v>#REF!</v>
      </c>
      <c r="O15" s="229" t="e">
        <f>100*(#REF!/#REF!-1)</f>
        <v>#REF!</v>
      </c>
      <c r="P15" s="229" t="e">
        <f>100*(#REF!/#REF!-1)</f>
        <v>#REF!</v>
      </c>
      <c r="Q15" s="229" t="e">
        <f>100*(#REF!/#REF!-1)</f>
        <v>#REF!</v>
      </c>
      <c r="R15" s="229" t="e">
        <f>100*(#REF!/#REF!-1)</f>
        <v>#REF!</v>
      </c>
      <c r="S15" s="229" t="e">
        <f>100*(#REF!/#REF!-1)</f>
        <v>#REF!</v>
      </c>
      <c r="T15" s="229" t="e">
        <f>100*(#REF!/#REF!-1)</f>
        <v>#REF!</v>
      </c>
      <c r="U15" s="229" t="e">
        <f>100*(#REF!/#REF!-1)</f>
        <v>#REF!</v>
      </c>
      <c r="V15" s="229" t="e">
        <f>100*(#REF!/#REF!-1)</f>
        <v>#REF!</v>
      </c>
      <c r="W15" s="229" t="e">
        <f>100*(#REF!/#REF!-1)</f>
        <v>#REF!</v>
      </c>
      <c r="X15" s="229" t="e">
        <f>100*(#REF!/#REF!-1)</f>
        <v>#REF!</v>
      </c>
      <c r="Y15" s="229" t="e">
        <f>100*(#REF!/#REF!-1)</f>
        <v>#REF!</v>
      </c>
    </row>
    <row r="16" spans="1:25">
      <c r="B16" s="13">
        <v>4</v>
      </c>
      <c r="C16" s="229" t="e">
        <f>100*(#REF!/#REF!-1)</f>
        <v>#REF!</v>
      </c>
      <c r="D16" s="229" t="e">
        <f>100*(#REF!/#REF!-1)</f>
        <v>#REF!</v>
      </c>
      <c r="E16" s="229" t="e">
        <f>100*(#REF!/#REF!-1)</f>
        <v>#REF!</v>
      </c>
      <c r="F16" s="229" t="e">
        <f>100*(#REF!/#REF!-1)</f>
        <v>#REF!</v>
      </c>
      <c r="G16" s="229" t="e">
        <f>100*(#REF!/#REF!-1)</f>
        <v>#REF!</v>
      </c>
      <c r="H16" s="229" t="e">
        <f>100*(#REF!/#REF!-1)</f>
        <v>#REF!</v>
      </c>
      <c r="I16" s="229" t="e">
        <f>100*(#REF!/#REF!-1)</f>
        <v>#REF!</v>
      </c>
      <c r="J16" s="229" t="e">
        <f>100*(#REF!/#REF!-1)</f>
        <v>#REF!</v>
      </c>
      <c r="K16" s="229" t="e">
        <f>100*(#REF!/#REF!-1)</f>
        <v>#REF!</v>
      </c>
      <c r="L16" s="229" t="e">
        <f>100*(#REF!/#REF!-1)</f>
        <v>#REF!</v>
      </c>
      <c r="M16" s="229" t="e">
        <f>100*(#REF!/#REF!-1)</f>
        <v>#REF!</v>
      </c>
      <c r="N16" s="229" t="e">
        <f>100*(#REF!/#REF!-1)</f>
        <v>#REF!</v>
      </c>
      <c r="O16" s="229" t="e">
        <f>100*(#REF!/#REF!-1)</f>
        <v>#REF!</v>
      </c>
      <c r="P16" s="229" t="e">
        <f>100*(#REF!/#REF!-1)</f>
        <v>#REF!</v>
      </c>
      <c r="Q16" s="229" t="e">
        <f>100*(#REF!/#REF!-1)</f>
        <v>#REF!</v>
      </c>
      <c r="R16" s="229" t="e">
        <f>100*(#REF!/#REF!-1)</f>
        <v>#REF!</v>
      </c>
      <c r="S16" s="229" t="e">
        <f>100*(#REF!/#REF!-1)</f>
        <v>#REF!</v>
      </c>
      <c r="T16" s="229" t="e">
        <f>100*(#REF!/#REF!-1)</f>
        <v>#REF!</v>
      </c>
      <c r="U16" s="229" t="e">
        <f>100*(#REF!/#REF!-1)</f>
        <v>#REF!</v>
      </c>
      <c r="V16" s="229" t="e">
        <f>100*(#REF!/#REF!-1)</f>
        <v>#REF!</v>
      </c>
      <c r="W16" s="229" t="e">
        <f>100*(#REF!/#REF!-1)</f>
        <v>#REF!</v>
      </c>
      <c r="X16" s="229" t="e">
        <f>100*(#REF!/#REF!-1)</f>
        <v>#REF!</v>
      </c>
      <c r="Y16" s="229" t="e">
        <f>100*(#REF!/#REF!-1)</f>
        <v>#REF!</v>
      </c>
    </row>
    <row r="17" spans="1:25">
      <c r="A17" s="13">
        <v>2009</v>
      </c>
      <c r="B17" s="13">
        <v>1</v>
      </c>
      <c r="C17" s="229" t="e">
        <f>100*(#REF!/#REF!-1)</f>
        <v>#REF!</v>
      </c>
      <c r="D17" s="229" t="e">
        <f>100*(#REF!/#REF!-1)</f>
        <v>#REF!</v>
      </c>
      <c r="E17" s="229" t="e">
        <f>100*(#REF!/#REF!-1)</f>
        <v>#REF!</v>
      </c>
      <c r="F17" s="229" t="e">
        <f>100*(#REF!/#REF!-1)</f>
        <v>#REF!</v>
      </c>
      <c r="G17" s="229" t="e">
        <f>100*(#REF!/#REF!-1)</f>
        <v>#REF!</v>
      </c>
      <c r="H17" s="229" t="e">
        <f>100*(#REF!/#REF!-1)</f>
        <v>#REF!</v>
      </c>
      <c r="I17" s="229" t="e">
        <f>100*(#REF!/#REF!-1)</f>
        <v>#REF!</v>
      </c>
      <c r="J17" s="229" t="e">
        <f>100*(#REF!/#REF!-1)</f>
        <v>#REF!</v>
      </c>
      <c r="K17" s="229" t="e">
        <f>100*(#REF!/#REF!-1)</f>
        <v>#REF!</v>
      </c>
      <c r="L17" s="229" t="e">
        <f>100*(#REF!/#REF!-1)</f>
        <v>#REF!</v>
      </c>
      <c r="M17" s="229" t="e">
        <f>100*(#REF!/#REF!-1)</f>
        <v>#REF!</v>
      </c>
      <c r="N17" s="229" t="e">
        <f>100*(#REF!/#REF!-1)</f>
        <v>#REF!</v>
      </c>
      <c r="O17" s="229" t="e">
        <f>100*(#REF!/#REF!-1)</f>
        <v>#REF!</v>
      </c>
      <c r="P17" s="229" t="e">
        <f>100*(#REF!/#REF!-1)</f>
        <v>#REF!</v>
      </c>
      <c r="Q17" s="229" t="e">
        <f>100*(#REF!/#REF!-1)</f>
        <v>#REF!</v>
      </c>
      <c r="R17" s="229" t="e">
        <f>100*(#REF!/#REF!-1)</f>
        <v>#REF!</v>
      </c>
      <c r="S17" s="229" t="e">
        <f>100*(#REF!/#REF!-1)</f>
        <v>#REF!</v>
      </c>
      <c r="T17" s="229" t="e">
        <f>100*(#REF!/#REF!-1)</f>
        <v>#REF!</v>
      </c>
      <c r="U17" s="229" t="e">
        <f>100*(#REF!/#REF!-1)</f>
        <v>#REF!</v>
      </c>
      <c r="V17" s="229" t="e">
        <f>100*(#REF!/#REF!-1)</f>
        <v>#REF!</v>
      </c>
      <c r="W17" s="229" t="e">
        <f>100*(#REF!/#REF!-1)</f>
        <v>#REF!</v>
      </c>
      <c r="X17" s="229" t="e">
        <f>100*(#REF!/#REF!-1)</f>
        <v>#REF!</v>
      </c>
      <c r="Y17" s="229" t="e">
        <f>100*(#REF!/#REF!-1)</f>
        <v>#REF!</v>
      </c>
    </row>
    <row r="18" spans="1:25">
      <c r="B18" s="13">
        <v>2</v>
      </c>
      <c r="C18" s="229" t="e">
        <f>100*(#REF!/#REF!-1)</f>
        <v>#REF!</v>
      </c>
      <c r="D18" s="229" t="e">
        <f>100*(#REF!/#REF!-1)</f>
        <v>#REF!</v>
      </c>
      <c r="E18" s="229" t="e">
        <f>100*(#REF!/#REF!-1)</f>
        <v>#REF!</v>
      </c>
      <c r="F18" s="229" t="e">
        <f>100*(#REF!/#REF!-1)</f>
        <v>#REF!</v>
      </c>
      <c r="G18" s="229" t="e">
        <f>100*(#REF!/#REF!-1)</f>
        <v>#REF!</v>
      </c>
      <c r="H18" s="229" t="e">
        <f>100*(#REF!/#REF!-1)</f>
        <v>#REF!</v>
      </c>
      <c r="I18" s="229" t="e">
        <f>100*(#REF!/#REF!-1)</f>
        <v>#REF!</v>
      </c>
      <c r="J18" s="229" t="e">
        <f>100*(#REF!/#REF!-1)</f>
        <v>#REF!</v>
      </c>
      <c r="K18" s="229" t="e">
        <f>100*(#REF!/#REF!-1)</f>
        <v>#REF!</v>
      </c>
      <c r="L18" s="229" t="e">
        <f>100*(#REF!/#REF!-1)</f>
        <v>#REF!</v>
      </c>
      <c r="M18" s="229" t="e">
        <f>100*(#REF!/#REF!-1)</f>
        <v>#REF!</v>
      </c>
      <c r="N18" s="229" t="e">
        <f>100*(#REF!/#REF!-1)</f>
        <v>#REF!</v>
      </c>
      <c r="O18" s="229" t="e">
        <f>100*(#REF!/#REF!-1)</f>
        <v>#REF!</v>
      </c>
      <c r="P18" s="229" t="e">
        <f>100*(#REF!/#REF!-1)</f>
        <v>#REF!</v>
      </c>
      <c r="Q18" s="229" t="e">
        <f>100*(#REF!/#REF!-1)</f>
        <v>#REF!</v>
      </c>
      <c r="R18" s="229" t="e">
        <f>100*(#REF!/#REF!-1)</f>
        <v>#REF!</v>
      </c>
      <c r="S18" s="229" t="e">
        <f>100*(#REF!/#REF!-1)</f>
        <v>#REF!</v>
      </c>
      <c r="T18" s="229" t="e">
        <f>100*(#REF!/#REF!-1)</f>
        <v>#REF!</v>
      </c>
      <c r="U18" s="229" t="e">
        <f>100*(#REF!/#REF!-1)</f>
        <v>#REF!</v>
      </c>
      <c r="V18" s="229" t="e">
        <f>100*(#REF!/#REF!-1)</f>
        <v>#REF!</v>
      </c>
      <c r="W18" s="229" t="e">
        <f>100*(#REF!/#REF!-1)</f>
        <v>#REF!</v>
      </c>
      <c r="X18" s="229" t="e">
        <f>100*(#REF!/#REF!-1)</f>
        <v>#REF!</v>
      </c>
      <c r="Y18" s="229" t="e">
        <f>100*(#REF!/#REF!-1)</f>
        <v>#REF!</v>
      </c>
    </row>
    <row r="19" spans="1:25">
      <c r="B19" s="13">
        <v>3</v>
      </c>
      <c r="C19" s="229" t="e">
        <f>100*(#REF!/#REF!-1)</f>
        <v>#REF!</v>
      </c>
      <c r="D19" s="229" t="e">
        <f>100*(#REF!/#REF!-1)</f>
        <v>#REF!</v>
      </c>
      <c r="E19" s="229" t="e">
        <f>100*(#REF!/#REF!-1)</f>
        <v>#REF!</v>
      </c>
      <c r="F19" s="229" t="e">
        <f>100*(#REF!/#REF!-1)</f>
        <v>#REF!</v>
      </c>
      <c r="G19" s="229" t="e">
        <f>100*(#REF!/#REF!-1)</f>
        <v>#REF!</v>
      </c>
      <c r="H19" s="229" t="e">
        <f>100*(#REF!/#REF!-1)</f>
        <v>#REF!</v>
      </c>
      <c r="I19" s="229" t="e">
        <f>100*(#REF!/#REF!-1)</f>
        <v>#REF!</v>
      </c>
      <c r="J19" s="229" t="e">
        <f>100*(#REF!/#REF!-1)</f>
        <v>#REF!</v>
      </c>
      <c r="K19" s="229" t="e">
        <f>100*(#REF!/#REF!-1)</f>
        <v>#REF!</v>
      </c>
      <c r="L19" s="229" t="e">
        <f>100*(#REF!/#REF!-1)</f>
        <v>#REF!</v>
      </c>
      <c r="M19" s="229" t="e">
        <f>100*(#REF!/#REF!-1)</f>
        <v>#REF!</v>
      </c>
      <c r="N19" s="229" t="e">
        <f>100*(#REF!/#REF!-1)</f>
        <v>#REF!</v>
      </c>
      <c r="O19" s="229" t="e">
        <f>100*(#REF!/#REF!-1)</f>
        <v>#REF!</v>
      </c>
      <c r="P19" s="229" t="e">
        <f>100*(#REF!/#REF!-1)</f>
        <v>#REF!</v>
      </c>
      <c r="Q19" s="229" t="e">
        <f>100*(#REF!/#REF!-1)</f>
        <v>#REF!</v>
      </c>
      <c r="R19" s="229" t="e">
        <f>100*(#REF!/#REF!-1)</f>
        <v>#REF!</v>
      </c>
      <c r="S19" s="229" t="e">
        <f>100*(#REF!/#REF!-1)</f>
        <v>#REF!</v>
      </c>
      <c r="T19" s="229" t="e">
        <f>100*(#REF!/#REF!-1)</f>
        <v>#REF!</v>
      </c>
      <c r="U19" s="229" t="e">
        <f>100*(#REF!/#REF!-1)</f>
        <v>#REF!</v>
      </c>
      <c r="V19" s="229" t="e">
        <f>100*(#REF!/#REF!-1)</f>
        <v>#REF!</v>
      </c>
      <c r="W19" s="229" t="e">
        <f>100*(#REF!/#REF!-1)</f>
        <v>#REF!</v>
      </c>
      <c r="X19" s="229" t="e">
        <f>100*(#REF!/#REF!-1)</f>
        <v>#REF!</v>
      </c>
      <c r="Y19" s="229" t="e">
        <f>100*(#REF!/#REF!-1)</f>
        <v>#REF!</v>
      </c>
    </row>
    <row r="20" spans="1:25">
      <c r="B20" s="13">
        <v>4</v>
      </c>
      <c r="C20" s="229" t="e">
        <f>100*(#REF!/#REF!-1)</f>
        <v>#REF!</v>
      </c>
      <c r="D20" s="229" t="e">
        <f>100*(#REF!/#REF!-1)</f>
        <v>#REF!</v>
      </c>
      <c r="E20" s="229" t="e">
        <f>100*(#REF!/#REF!-1)</f>
        <v>#REF!</v>
      </c>
      <c r="F20" s="229" t="e">
        <f>100*(#REF!/#REF!-1)</f>
        <v>#REF!</v>
      </c>
      <c r="G20" s="229" t="e">
        <f>100*(#REF!/#REF!-1)</f>
        <v>#REF!</v>
      </c>
      <c r="H20" s="229" t="e">
        <f>100*(#REF!/#REF!-1)</f>
        <v>#REF!</v>
      </c>
      <c r="I20" s="229" t="e">
        <f>100*(#REF!/#REF!-1)</f>
        <v>#REF!</v>
      </c>
      <c r="J20" s="229" t="e">
        <f>100*(#REF!/#REF!-1)</f>
        <v>#REF!</v>
      </c>
      <c r="K20" s="229" t="e">
        <f>100*(#REF!/#REF!-1)</f>
        <v>#REF!</v>
      </c>
      <c r="L20" s="229" t="e">
        <f>100*(#REF!/#REF!-1)</f>
        <v>#REF!</v>
      </c>
      <c r="M20" s="229" t="e">
        <f>100*(#REF!/#REF!-1)</f>
        <v>#REF!</v>
      </c>
      <c r="N20" s="229" t="e">
        <f>100*(#REF!/#REF!-1)</f>
        <v>#REF!</v>
      </c>
      <c r="O20" s="229" t="e">
        <f>100*(#REF!/#REF!-1)</f>
        <v>#REF!</v>
      </c>
      <c r="P20" s="229" t="e">
        <f>100*(#REF!/#REF!-1)</f>
        <v>#REF!</v>
      </c>
      <c r="Q20" s="229" t="e">
        <f>100*(#REF!/#REF!-1)</f>
        <v>#REF!</v>
      </c>
      <c r="R20" s="229" t="e">
        <f>100*(#REF!/#REF!-1)</f>
        <v>#REF!</v>
      </c>
      <c r="S20" s="229" t="e">
        <f>100*(#REF!/#REF!-1)</f>
        <v>#REF!</v>
      </c>
      <c r="T20" s="229" t="e">
        <f>100*(#REF!/#REF!-1)</f>
        <v>#REF!</v>
      </c>
      <c r="U20" s="229" t="e">
        <f>100*(#REF!/#REF!-1)</f>
        <v>#REF!</v>
      </c>
      <c r="V20" s="229" t="e">
        <f>100*(#REF!/#REF!-1)</f>
        <v>#REF!</v>
      </c>
      <c r="W20" s="229" t="e">
        <f>100*(#REF!/#REF!-1)</f>
        <v>#REF!</v>
      </c>
      <c r="X20" s="229" t="e">
        <f>100*(#REF!/#REF!-1)</f>
        <v>#REF!</v>
      </c>
      <c r="Y20" s="229" t="e">
        <f>100*(#REF!/#REF!-1)</f>
        <v>#REF!</v>
      </c>
    </row>
    <row r="21" spans="1:25">
      <c r="A21" s="13">
        <v>2010</v>
      </c>
      <c r="B21" s="13">
        <v>1</v>
      </c>
      <c r="C21" s="229" t="e">
        <f>100*(#REF!/#REF!-1)</f>
        <v>#REF!</v>
      </c>
      <c r="D21" s="229" t="e">
        <f>100*(#REF!/#REF!-1)</f>
        <v>#REF!</v>
      </c>
      <c r="E21" s="229" t="e">
        <f>100*(#REF!/#REF!-1)</f>
        <v>#REF!</v>
      </c>
      <c r="F21" s="229" t="e">
        <f>100*(#REF!/#REF!-1)</f>
        <v>#REF!</v>
      </c>
      <c r="G21" s="229" t="e">
        <f>100*(#REF!/#REF!-1)</f>
        <v>#REF!</v>
      </c>
      <c r="H21" s="229" t="e">
        <f>100*(#REF!/#REF!-1)</f>
        <v>#REF!</v>
      </c>
      <c r="I21" s="229" t="e">
        <f>100*(#REF!/#REF!-1)</f>
        <v>#REF!</v>
      </c>
      <c r="J21" s="229" t="e">
        <f>100*(#REF!/#REF!-1)</f>
        <v>#REF!</v>
      </c>
      <c r="K21" s="229" t="e">
        <f>100*(#REF!/#REF!-1)</f>
        <v>#REF!</v>
      </c>
      <c r="L21" s="229" t="e">
        <f>100*(#REF!/#REF!-1)</f>
        <v>#REF!</v>
      </c>
      <c r="M21" s="229" t="e">
        <f>100*(#REF!/#REF!-1)</f>
        <v>#REF!</v>
      </c>
      <c r="N21" s="229" t="e">
        <f>100*(#REF!/#REF!-1)</f>
        <v>#REF!</v>
      </c>
      <c r="O21" s="229" t="e">
        <f>100*(#REF!/#REF!-1)</f>
        <v>#REF!</v>
      </c>
      <c r="P21" s="229" t="e">
        <f>100*(#REF!/#REF!-1)</f>
        <v>#REF!</v>
      </c>
      <c r="Q21" s="229" t="e">
        <f>100*(#REF!/#REF!-1)</f>
        <v>#REF!</v>
      </c>
      <c r="R21" s="229" t="e">
        <f>100*(#REF!/#REF!-1)</f>
        <v>#REF!</v>
      </c>
      <c r="S21" s="229" t="e">
        <f>100*(#REF!/#REF!-1)</f>
        <v>#REF!</v>
      </c>
      <c r="T21" s="229" t="e">
        <f>100*(#REF!/#REF!-1)</f>
        <v>#REF!</v>
      </c>
      <c r="U21" s="229" t="e">
        <f>100*(#REF!/#REF!-1)</f>
        <v>#REF!</v>
      </c>
      <c r="V21" s="229" t="e">
        <f>100*(#REF!/#REF!-1)</f>
        <v>#REF!</v>
      </c>
      <c r="W21" s="229" t="e">
        <f>100*(#REF!/#REF!-1)</f>
        <v>#REF!</v>
      </c>
      <c r="X21" s="229" t="e">
        <f>100*(#REF!/#REF!-1)</f>
        <v>#REF!</v>
      </c>
      <c r="Y21" s="229" t="e">
        <f>100*(#REF!/#REF!-1)</f>
        <v>#REF!</v>
      </c>
    </row>
    <row r="22" spans="1:25">
      <c r="B22" s="13">
        <v>2</v>
      </c>
      <c r="C22" s="229" t="e">
        <f>100*(#REF!/#REF!-1)</f>
        <v>#REF!</v>
      </c>
      <c r="D22" s="229" t="e">
        <f>100*(#REF!/#REF!-1)</f>
        <v>#REF!</v>
      </c>
      <c r="E22" s="229" t="e">
        <f>100*(#REF!/#REF!-1)</f>
        <v>#REF!</v>
      </c>
      <c r="F22" s="229" t="e">
        <f>100*(#REF!/#REF!-1)</f>
        <v>#REF!</v>
      </c>
      <c r="G22" s="229" t="e">
        <f>100*(#REF!/#REF!-1)</f>
        <v>#REF!</v>
      </c>
      <c r="H22" s="229" t="e">
        <f>100*(#REF!/#REF!-1)</f>
        <v>#REF!</v>
      </c>
      <c r="I22" s="229" t="e">
        <f>100*(#REF!/#REF!-1)</f>
        <v>#REF!</v>
      </c>
      <c r="J22" s="229" t="e">
        <f>100*(#REF!/#REF!-1)</f>
        <v>#REF!</v>
      </c>
      <c r="K22" s="229" t="e">
        <f>100*(#REF!/#REF!-1)</f>
        <v>#REF!</v>
      </c>
      <c r="L22" s="229" t="e">
        <f>100*(#REF!/#REF!-1)</f>
        <v>#REF!</v>
      </c>
      <c r="M22" s="229" t="e">
        <f>100*(#REF!/#REF!-1)</f>
        <v>#REF!</v>
      </c>
      <c r="N22" s="229" t="e">
        <f>100*(#REF!/#REF!-1)</f>
        <v>#REF!</v>
      </c>
      <c r="O22" s="229" t="e">
        <f>100*(#REF!/#REF!-1)</f>
        <v>#REF!</v>
      </c>
      <c r="P22" s="229" t="e">
        <f>100*(#REF!/#REF!-1)</f>
        <v>#REF!</v>
      </c>
      <c r="Q22" s="229" t="e">
        <f>100*(#REF!/#REF!-1)</f>
        <v>#REF!</v>
      </c>
      <c r="R22" s="229" t="e">
        <f>100*(#REF!/#REF!-1)</f>
        <v>#REF!</v>
      </c>
      <c r="S22" s="229" t="e">
        <f>100*(#REF!/#REF!-1)</f>
        <v>#REF!</v>
      </c>
      <c r="T22" s="229" t="e">
        <f>100*(#REF!/#REF!-1)</f>
        <v>#REF!</v>
      </c>
      <c r="U22" s="229" t="e">
        <f>100*(#REF!/#REF!-1)</f>
        <v>#REF!</v>
      </c>
      <c r="V22" s="229" t="e">
        <f>100*(#REF!/#REF!-1)</f>
        <v>#REF!</v>
      </c>
      <c r="W22" s="229" t="e">
        <f>100*(#REF!/#REF!-1)</f>
        <v>#REF!</v>
      </c>
      <c r="X22" s="229" t="e">
        <f>100*(#REF!/#REF!-1)</f>
        <v>#REF!</v>
      </c>
      <c r="Y22" s="229" t="e">
        <f>100*(#REF!/#REF!-1)</f>
        <v>#REF!</v>
      </c>
    </row>
    <row r="23" spans="1:25">
      <c r="B23" s="13">
        <v>3</v>
      </c>
      <c r="C23" s="229" t="e">
        <f>100*(#REF!/#REF!-1)</f>
        <v>#REF!</v>
      </c>
      <c r="D23" s="229" t="e">
        <f>100*(#REF!/#REF!-1)</f>
        <v>#REF!</v>
      </c>
      <c r="E23" s="229" t="e">
        <f>100*(#REF!/#REF!-1)</f>
        <v>#REF!</v>
      </c>
      <c r="F23" s="229" t="e">
        <f>100*(#REF!/#REF!-1)</f>
        <v>#REF!</v>
      </c>
      <c r="G23" s="229" t="e">
        <f>100*(#REF!/#REF!-1)</f>
        <v>#REF!</v>
      </c>
      <c r="H23" s="229" t="e">
        <f>100*(#REF!/#REF!-1)</f>
        <v>#REF!</v>
      </c>
      <c r="I23" s="229" t="e">
        <f>100*(#REF!/#REF!-1)</f>
        <v>#REF!</v>
      </c>
      <c r="J23" s="229" t="e">
        <f>100*(#REF!/#REF!-1)</f>
        <v>#REF!</v>
      </c>
      <c r="K23" s="229" t="e">
        <f>100*(#REF!/#REF!-1)</f>
        <v>#REF!</v>
      </c>
      <c r="L23" s="229" t="e">
        <f>100*(#REF!/#REF!-1)</f>
        <v>#REF!</v>
      </c>
      <c r="M23" s="229" t="e">
        <f>100*(#REF!/#REF!-1)</f>
        <v>#REF!</v>
      </c>
      <c r="N23" s="229" t="e">
        <f>100*(#REF!/#REF!-1)</f>
        <v>#REF!</v>
      </c>
      <c r="O23" s="229" t="e">
        <f>100*(#REF!/#REF!-1)</f>
        <v>#REF!</v>
      </c>
      <c r="P23" s="229" t="e">
        <f>100*(#REF!/#REF!-1)</f>
        <v>#REF!</v>
      </c>
      <c r="Q23" s="229" t="e">
        <f>100*(#REF!/#REF!-1)</f>
        <v>#REF!</v>
      </c>
      <c r="R23" s="229" t="e">
        <f>100*(#REF!/#REF!-1)</f>
        <v>#REF!</v>
      </c>
      <c r="S23" s="229" t="e">
        <f>100*(#REF!/#REF!-1)</f>
        <v>#REF!</v>
      </c>
      <c r="T23" s="229" t="e">
        <f>100*(#REF!/#REF!-1)</f>
        <v>#REF!</v>
      </c>
      <c r="U23" s="229" t="e">
        <f>100*(#REF!/#REF!-1)</f>
        <v>#REF!</v>
      </c>
      <c r="V23" s="229" t="e">
        <f>100*(#REF!/#REF!-1)</f>
        <v>#REF!</v>
      </c>
      <c r="W23" s="229" t="e">
        <f>100*(#REF!/#REF!-1)</f>
        <v>#REF!</v>
      </c>
      <c r="X23" s="229" t="e">
        <f>100*(#REF!/#REF!-1)</f>
        <v>#REF!</v>
      </c>
      <c r="Y23" s="229" t="e">
        <f>100*(#REF!/#REF!-1)</f>
        <v>#REF!</v>
      </c>
    </row>
    <row r="24" spans="1:25">
      <c r="B24" s="13">
        <v>4</v>
      </c>
      <c r="C24" s="229" t="e">
        <f>100*(#REF!/#REF!-1)</f>
        <v>#REF!</v>
      </c>
      <c r="D24" s="229" t="e">
        <f>100*(#REF!/#REF!-1)</f>
        <v>#REF!</v>
      </c>
      <c r="E24" s="229" t="e">
        <f>100*(#REF!/#REF!-1)</f>
        <v>#REF!</v>
      </c>
      <c r="F24" s="229" t="e">
        <f>100*(#REF!/#REF!-1)</f>
        <v>#REF!</v>
      </c>
      <c r="G24" s="229" t="e">
        <f>100*(#REF!/#REF!-1)</f>
        <v>#REF!</v>
      </c>
      <c r="H24" s="229" t="e">
        <f>100*(#REF!/#REF!-1)</f>
        <v>#REF!</v>
      </c>
      <c r="I24" s="229" t="e">
        <f>100*(#REF!/#REF!-1)</f>
        <v>#REF!</v>
      </c>
      <c r="J24" s="229" t="e">
        <f>100*(#REF!/#REF!-1)</f>
        <v>#REF!</v>
      </c>
      <c r="K24" s="229" t="e">
        <f>100*(#REF!/#REF!-1)</f>
        <v>#REF!</v>
      </c>
      <c r="L24" s="229" t="e">
        <f>100*(#REF!/#REF!-1)</f>
        <v>#REF!</v>
      </c>
      <c r="M24" s="229" t="e">
        <f>100*(#REF!/#REF!-1)</f>
        <v>#REF!</v>
      </c>
      <c r="N24" s="229" t="e">
        <f>100*(#REF!/#REF!-1)</f>
        <v>#REF!</v>
      </c>
      <c r="O24" s="229" t="e">
        <f>100*(#REF!/#REF!-1)</f>
        <v>#REF!</v>
      </c>
      <c r="P24" s="229" t="e">
        <f>100*(#REF!/#REF!-1)</f>
        <v>#REF!</v>
      </c>
      <c r="Q24" s="229" t="e">
        <f>100*(#REF!/#REF!-1)</f>
        <v>#REF!</v>
      </c>
      <c r="R24" s="229" t="e">
        <f>100*(#REF!/#REF!-1)</f>
        <v>#REF!</v>
      </c>
      <c r="S24" s="229" t="e">
        <f>100*(#REF!/#REF!-1)</f>
        <v>#REF!</v>
      </c>
      <c r="T24" s="229" t="e">
        <f>100*(#REF!/#REF!-1)</f>
        <v>#REF!</v>
      </c>
      <c r="U24" s="229" t="e">
        <f>100*(#REF!/#REF!-1)</f>
        <v>#REF!</v>
      </c>
      <c r="V24" s="229" t="e">
        <f>100*(#REF!/#REF!-1)</f>
        <v>#REF!</v>
      </c>
      <c r="W24" s="229" t="e">
        <f>100*(#REF!/#REF!-1)</f>
        <v>#REF!</v>
      </c>
      <c r="X24" s="229" t="e">
        <f>100*(#REF!/#REF!-1)</f>
        <v>#REF!</v>
      </c>
      <c r="Y24" s="229" t="e">
        <f>100*(#REF!/#REF!-1)</f>
        <v>#REF!</v>
      </c>
    </row>
    <row r="25" spans="1:25">
      <c r="A25" s="13">
        <v>2011</v>
      </c>
      <c r="B25" s="13">
        <v>1</v>
      </c>
      <c r="C25" s="229" t="e">
        <f>100*(#REF!/#REF!-1)</f>
        <v>#REF!</v>
      </c>
      <c r="D25" s="229" t="e">
        <f>100*(#REF!/#REF!-1)</f>
        <v>#REF!</v>
      </c>
      <c r="E25" s="229" t="e">
        <f>100*(#REF!/#REF!-1)</f>
        <v>#REF!</v>
      </c>
      <c r="F25" s="229" t="e">
        <f>100*(#REF!/#REF!-1)</f>
        <v>#REF!</v>
      </c>
      <c r="G25" s="229" t="e">
        <f>100*(#REF!/#REF!-1)</f>
        <v>#REF!</v>
      </c>
      <c r="H25" s="229" t="e">
        <f>100*(#REF!/#REF!-1)</f>
        <v>#REF!</v>
      </c>
      <c r="I25" s="229" t="e">
        <f>100*(#REF!/#REF!-1)</f>
        <v>#REF!</v>
      </c>
      <c r="J25" s="229" t="e">
        <f>100*(#REF!/#REF!-1)</f>
        <v>#REF!</v>
      </c>
      <c r="K25" s="229" t="e">
        <f>100*(#REF!/#REF!-1)</f>
        <v>#REF!</v>
      </c>
      <c r="L25" s="229" t="e">
        <f>100*(#REF!/#REF!-1)</f>
        <v>#REF!</v>
      </c>
      <c r="M25" s="229" t="e">
        <f>100*(#REF!/#REF!-1)</f>
        <v>#REF!</v>
      </c>
      <c r="N25" s="229" t="e">
        <f>100*(#REF!/#REF!-1)</f>
        <v>#REF!</v>
      </c>
      <c r="O25" s="229" t="e">
        <f>100*(#REF!/#REF!-1)</f>
        <v>#REF!</v>
      </c>
      <c r="P25" s="229" t="e">
        <f>100*(#REF!/#REF!-1)</f>
        <v>#REF!</v>
      </c>
      <c r="Q25" s="229" t="e">
        <f>100*(#REF!/#REF!-1)</f>
        <v>#REF!</v>
      </c>
      <c r="R25" s="229" t="e">
        <f>100*(#REF!/#REF!-1)</f>
        <v>#REF!</v>
      </c>
      <c r="S25" s="229" t="e">
        <f>100*(#REF!/#REF!-1)</f>
        <v>#REF!</v>
      </c>
      <c r="T25" s="229" t="e">
        <f>100*(#REF!/#REF!-1)</f>
        <v>#REF!</v>
      </c>
      <c r="U25" s="229" t="e">
        <f>100*(#REF!/#REF!-1)</f>
        <v>#REF!</v>
      </c>
      <c r="V25" s="229" t="e">
        <f>100*(#REF!/#REF!-1)</f>
        <v>#REF!</v>
      </c>
      <c r="W25" s="229" t="e">
        <f>100*(#REF!/#REF!-1)</f>
        <v>#REF!</v>
      </c>
      <c r="X25" s="229" t="e">
        <f>100*(#REF!/#REF!-1)</f>
        <v>#REF!</v>
      </c>
      <c r="Y25" s="229" t="e">
        <f>100*(#REF!/#REF!-1)</f>
        <v>#REF!</v>
      </c>
    </row>
    <row r="26" spans="1:25">
      <c r="B26" s="13">
        <v>2</v>
      </c>
      <c r="C26" s="229" t="e">
        <f>100*(#REF!/#REF!-1)</f>
        <v>#REF!</v>
      </c>
      <c r="D26" s="229" t="e">
        <f>100*(#REF!/#REF!-1)</f>
        <v>#REF!</v>
      </c>
      <c r="E26" s="229" t="e">
        <f>100*(#REF!/#REF!-1)</f>
        <v>#REF!</v>
      </c>
      <c r="F26" s="229" t="e">
        <f>100*(#REF!/#REF!-1)</f>
        <v>#REF!</v>
      </c>
      <c r="G26" s="229" t="e">
        <f>100*(#REF!/#REF!-1)</f>
        <v>#REF!</v>
      </c>
      <c r="H26" s="229" t="e">
        <f>100*(#REF!/#REF!-1)</f>
        <v>#REF!</v>
      </c>
      <c r="I26" s="229" t="e">
        <f>100*(#REF!/#REF!-1)</f>
        <v>#REF!</v>
      </c>
      <c r="J26" s="229" t="e">
        <f>100*(#REF!/#REF!-1)</f>
        <v>#REF!</v>
      </c>
      <c r="K26" s="229" t="e">
        <f>100*(#REF!/#REF!-1)</f>
        <v>#REF!</v>
      </c>
      <c r="L26" s="229" t="e">
        <f>100*(#REF!/#REF!-1)</f>
        <v>#REF!</v>
      </c>
      <c r="M26" s="229" t="e">
        <f>100*(#REF!/#REF!-1)</f>
        <v>#REF!</v>
      </c>
      <c r="N26" s="229" t="e">
        <f>100*(#REF!/#REF!-1)</f>
        <v>#REF!</v>
      </c>
      <c r="O26" s="229" t="e">
        <f>100*(#REF!/#REF!-1)</f>
        <v>#REF!</v>
      </c>
      <c r="P26" s="229" t="e">
        <f>100*(#REF!/#REF!-1)</f>
        <v>#REF!</v>
      </c>
      <c r="Q26" s="229" t="e">
        <f>100*(#REF!/#REF!-1)</f>
        <v>#REF!</v>
      </c>
      <c r="R26" s="229" t="e">
        <f>100*(#REF!/#REF!-1)</f>
        <v>#REF!</v>
      </c>
      <c r="S26" s="229" t="e">
        <f>100*(#REF!/#REF!-1)</f>
        <v>#REF!</v>
      </c>
      <c r="T26" s="229" t="e">
        <f>100*(#REF!/#REF!-1)</f>
        <v>#REF!</v>
      </c>
      <c r="U26" s="229" t="e">
        <f>100*(#REF!/#REF!-1)</f>
        <v>#REF!</v>
      </c>
      <c r="V26" s="229" t="e">
        <f>100*(#REF!/#REF!-1)</f>
        <v>#REF!</v>
      </c>
      <c r="W26" s="229" t="e">
        <f>100*(#REF!/#REF!-1)</f>
        <v>#REF!</v>
      </c>
      <c r="X26" s="229" t="e">
        <f>100*(#REF!/#REF!-1)</f>
        <v>#REF!</v>
      </c>
      <c r="Y26" s="229" t="e">
        <f>100*(#REF!/#REF!-1)</f>
        <v>#REF!</v>
      </c>
    </row>
    <row r="27" spans="1:25">
      <c r="B27" s="13">
        <v>3</v>
      </c>
      <c r="C27" s="229" t="e">
        <f>100*(#REF!/#REF!-1)</f>
        <v>#REF!</v>
      </c>
      <c r="D27" s="229" t="e">
        <f>100*(#REF!/#REF!-1)</f>
        <v>#REF!</v>
      </c>
      <c r="E27" s="229" t="e">
        <f>100*(#REF!/#REF!-1)</f>
        <v>#REF!</v>
      </c>
      <c r="F27" s="229" t="e">
        <f>100*(#REF!/#REF!-1)</f>
        <v>#REF!</v>
      </c>
      <c r="G27" s="229" t="e">
        <f>100*(#REF!/#REF!-1)</f>
        <v>#REF!</v>
      </c>
      <c r="H27" s="229" t="e">
        <f>100*(#REF!/#REF!-1)</f>
        <v>#REF!</v>
      </c>
      <c r="I27" s="229" t="e">
        <f>100*(#REF!/#REF!-1)</f>
        <v>#REF!</v>
      </c>
      <c r="J27" s="229" t="e">
        <f>100*(#REF!/#REF!-1)</f>
        <v>#REF!</v>
      </c>
      <c r="K27" s="229" t="e">
        <f>100*(#REF!/#REF!-1)</f>
        <v>#REF!</v>
      </c>
      <c r="L27" s="229" t="e">
        <f>100*(#REF!/#REF!-1)</f>
        <v>#REF!</v>
      </c>
      <c r="M27" s="229" t="e">
        <f>100*(#REF!/#REF!-1)</f>
        <v>#REF!</v>
      </c>
      <c r="N27" s="229" t="e">
        <f>100*(#REF!/#REF!-1)</f>
        <v>#REF!</v>
      </c>
      <c r="O27" s="229" t="e">
        <f>100*(#REF!/#REF!-1)</f>
        <v>#REF!</v>
      </c>
      <c r="P27" s="229" t="e">
        <f>100*(#REF!/#REF!-1)</f>
        <v>#REF!</v>
      </c>
      <c r="Q27" s="229" t="e">
        <f>100*(#REF!/#REF!-1)</f>
        <v>#REF!</v>
      </c>
      <c r="R27" s="229" t="e">
        <f>100*(#REF!/#REF!-1)</f>
        <v>#REF!</v>
      </c>
      <c r="S27" s="229" t="e">
        <f>100*(#REF!/#REF!-1)</f>
        <v>#REF!</v>
      </c>
      <c r="T27" s="229" t="e">
        <f>100*(#REF!/#REF!-1)</f>
        <v>#REF!</v>
      </c>
      <c r="U27" s="229" t="e">
        <f>100*(#REF!/#REF!-1)</f>
        <v>#REF!</v>
      </c>
      <c r="V27" s="229" t="e">
        <f>100*(#REF!/#REF!-1)</f>
        <v>#REF!</v>
      </c>
      <c r="W27" s="229" t="e">
        <f>100*(#REF!/#REF!-1)</f>
        <v>#REF!</v>
      </c>
      <c r="X27" s="229" t="e">
        <f>100*(#REF!/#REF!-1)</f>
        <v>#REF!</v>
      </c>
      <c r="Y27" s="229" t="e">
        <f>100*(#REF!/#REF!-1)</f>
        <v>#REF!</v>
      </c>
    </row>
    <row r="28" spans="1:25">
      <c r="B28" s="13">
        <v>4</v>
      </c>
      <c r="C28" s="229"/>
      <c r="D28" s="229"/>
      <c r="E28" s="229"/>
      <c r="F28" s="229"/>
      <c r="G28" s="229"/>
      <c r="H28" s="229"/>
      <c r="I28" s="229"/>
      <c r="J28" s="229"/>
      <c r="K28" s="229"/>
      <c r="L28" s="229"/>
      <c r="M28" s="229"/>
      <c r="N28" s="229"/>
      <c r="O28" s="229"/>
      <c r="P28" s="229"/>
      <c r="Q28" s="229"/>
      <c r="R28" s="229"/>
      <c r="S28" s="229"/>
      <c r="T28" s="229"/>
      <c r="U28" s="229"/>
      <c r="V28" s="229"/>
      <c r="W28" s="229"/>
      <c r="X28" s="229"/>
      <c r="Y28" s="229"/>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44140625" customWidth="1"/>
    <col min="2" max="2" width="4.88671875" customWidth="1"/>
    <col min="3" max="6" width="6.44140625" customWidth="1"/>
    <col min="7" max="8" width="7" customWidth="1"/>
    <col min="9" max="23" width="6.44140625" customWidth="1"/>
    <col min="24" max="24" width="7.44140625" customWidth="1"/>
    <col min="25" max="25" width="6.44140625" customWidth="1"/>
    <col min="26" max="26" width="0.44140625" customWidth="1"/>
  </cols>
  <sheetData>
    <row r="1" spans="1:25">
      <c r="A1" s="13"/>
      <c r="B1" s="12" t="s">
        <v>137</v>
      </c>
      <c r="C1" s="13"/>
      <c r="D1" s="13"/>
      <c r="E1" s="13"/>
      <c r="F1" s="13"/>
      <c r="G1" s="13"/>
      <c r="H1" s="13"/>
      <c r="I1" s="13"/>
      <c r="J1" s="13"/>
      <c r="K1" s="13"/>
      <c r="L1" s="13"/>
      <c r="M1" s="13"/>
      <c r="N1" s="13"/>
      <c r="O1" s="13"/>
      <c r="P1" s="13"/>
      <c r="Q1" s="13"/>
      <c r="R1" s="13"/>
      <c r="S1" s="13"/>
      <c r="T1" s="13"/>
      <c r="U1" s="13"/>
      <c r="V1" s="13"/>
      <c r="W1" s="13"/>
      <c r="X1" s="13"/>
      <c r="Y1" s="13"/>
    </row>
    <row r="2" spans="1:25">
      <c r="A2" s="193"/>
      <c r="B2" s="67"/>
      <c r="C2" s="790" t="s">
        <v>134</v>
      </c>
      <c r="D2" s="793"/>
      <c r="E2" s="793"/>
      <c r="F2" s="798"/>
      <c r="G2" s="790" t="s">
        <v>126</v>
      </c>
      <c r="H2" s="793"/>
      <c r="I2" s="793"/>
      <c r="J2" s="798"/>
      <c r="K2" s="193"/>
      <c r="L2" s="466"/>
      <c r="M2" s="466"/>
      <c r="N2" s="466"/>
      <c r="O2" s="466"/>
      <c r="P2" s="466"/>
      <c r="Q2" s="466"/>
      <c r="R2" s="466"/>
      <c r="S2" s="466"/>
      <c r="T2" s="466"/>
      <c r="U2" s="466"/>
      <c r="V2" s="67"/>
      <c r="W2" s="193"/>
      <c r="X2" s="466"/>
      <c r="Y2" s="67"/>
    </row>
    <row r="3" spans="1:25" ht="136.80000000000001">
      <c r="A3" s="467" t="s">
        <v>36</v>
      </c>
      <c r="B3" s="468" t="s">
        <v>37</v>
      </c>
      <c r="C3" s="468" t="s">
        <v>38</v>
      </c>
      <c r="D3" s="468" t="s">
        <v>39</v>
      </c>
      <c r="E3" s="468" t="s">
        <v>40</v>
      </c>
      <c r="F3" s="468" t="s">
        <v>41</v>
      </c>
      <c r="G3" s="469" t="s">
        <v>42</v>
      </c>
      <c r="H3" s="468" t="s">
        <v>43</v>
      </c>
      <c r="I3" s="469" t="s">
        <v>44</v>
      </c>
      <c r="J3" s="469" t="s">
        <v>45</v>
      </c>
      <c r="K3" s="468" t="s">
        <v>46</v>
      </c>
      <c r="L3" s="470" t="s">
        <v>47</v>
      </c>
      <c r="M3" s="470" t="s">
        <v>48</v>
      </c>
      <c r="N3" s="470" t="s">
        <v>49</v>
      </c>
      <c r="O3" s="468" t="s">
        <v>50</v>
      </c>
      <c r="P3" s="470" t="s">
        <v>51</v>
      </c>
      <c r="Q3" s="470" t="s">
        <v>52</v>
      </c>
      <c r="R3" s="470" t="s">
        <v>53</v>
      </c>
      <c r="S3" s="470" t="s">
        <v>54</v>
      </c>
      <c r="T3" s="470" t="s">
        <v>55</v>
      </c>
      <c r="U3" s="470" t="s">
        <v>56</v>
      </c>
      <c r="V3" s="470" t="s">
        <v>57</v>
      </c>
      <c r="W3" s="470" t="s">
        <v>136</v>
      </c>
      <c r="X3" s="470" t="s">
        <v>59</v>
      </c>
      <c r="Y3" s="470" t="s">
        <v>60</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226" t="e">
        <f>100*(#REF!/#REF!-1)</f>
        <v>#REF!</v>
      </c>
      <c r="D9" s="226" t="e">
        <f>100*(#REF!/#REF!-1)</f>
        <v>#REF!</v>
      </c>
      <c r="E9" s="226" t="e">
        <f>100*(#REF!/#REF!-1)</f>
        <v>#REF!</v>
      </c>
      <c r="F9" s="226" t="e">
        <f>100*(#REF!/#REF!-1)</f>
        <v>#REF!</v>
      </c>
      <c r="G9" s="226" t="e">
        <f>100*(#REF!/#REF!-1)</f>
        <v>#REF!</v>
      </c>
      <c r="H9" s="226" t="e">
        <f>100*(#REF!/#REF!-1)</f>
        <v>#REF!</v>
      </c>
      <c r="I9" s="226" t="e">
        <f>100*(#REF!/#REF!-1)</f>
        <v>#REF!</v>
      </c>
      <c r="J9" s="226" t="e">
        <f>100*(#REF!/#REF!-1)</f>
        <v>#REF!</v>
      </c>
      <c r="K9" s="226" t="e">
        <f>100*(#REF!/#REF!-1)</f>
        <v>#REF!</v>
      </c>
      <c r="L9" s="226" t="e">
        <f>100*(#REF!/#REF!-1)</f>
        <v>#REF!</v>
      </c>
      <c r="M9" s="226" t="e">
        <f>100*(#REF!/#REF!-1)</f>
        <v>#REF!</v>
      </c>
      <c r="N9" s="226" t="e">
        <f>100*(#REF!/#REF!-1)</f>
        <v>#REF!</v>
      </c>
      <c r="O9" s="226" t="e">
        <f>100*(#REF!/#REF!-1)</f>
        <v>#REF!</v>
      </c>
      <c r="P9" s="226" t="e">
        <f>100*(#REF!/#REF!-1)</f>
        <v>#REF!</v>
      </c>
      <c r="Q9" s="226" t="e">
        <f>100*(#REF!/#REF!-1)</f>
        <v>#REF!</v>
      </c>
      <c r="R9" s="226" t="e">
        <f>100*(#REF!/#REF!-1)</f>
        <v>#REF!</v>
      </c>
      <c r="S9" s="226" t="e">
        <f>100*(#REF!/#REF!-1)</f>
        <v>#REF!</v>
      </c>
      <c r="T9" s="226" t="e">
        <f>100*(#REF!/#REF!-1)</f>
        <v>#REF!</v>
      </c>
      <c r="U9" s="226" t="e">
        <f>100*(#REF!/#REF!-1)</f>
        <v>#REF!</v>
      </c>
      <c r="V9" s="226" t="e">
        <f>100*(#REF!/#REF!-1)</f>
        <v>#REF!</v>
      </c>
      <c r="W9" s="226" t="e">
        <f>100*(#REF!/#REF!-1)</f>
        <v>#REF!</v>
      </c>
      <c r="X9" s="226" t="e">
        <f>100*(#REF!/#REF!-1)</f>
        <v>#REF!</v>
      </c>
      <c r="Y9" s="226" t="e">
        <f>100*(#REF!/#REF!-1)</f>
        <v>#REF!</v>
      </c>
    </row>
    <row r="10" spans="1:25">
      <c r="A10" s="13"/>
      <c r="B10" s="13">
        <v>2</v>
      </c>
      <c r="C10" s="226" t="e">
        <f>100*(#REF!/#REF!-1)</f>
        <v>#REF!</v>
      </c>
      <c r="D10" s="226" t="e">
        <f>100*(#REF!/#REF!-1)</f>
        <v>#REF!</v>
      </c>
      <c r="E10" s="226" t="e">
        <f>100*(#REF!/#REF!-1)</f>
        <v>#REF!</v>
      </c>
      <c r="F10" s="226" t="e">
        <f>100*(#REF!/#REF!-1)</f>
        <v>#REF!</v>
      </c>
      <c r="G10" s="226" t="e">
        <f>100*(#REF!/#REF!-1)</f>
        <v>#REF!</v>
      </c>
      <c r="H10" s="226" t="e">
        <f>100*(#REF!/#REF!-1)</f>
        <v>#REF!</v>
      </c>
      <c r="I10" s="226" t="e">
        <f>100*(#REF!/#REF!-1)</f>
        <v>#REF!</v>
      </c>
      <c r="J10" s="226" t="e">
        <f>100*(#REF!/#REF!-1)</f>
        <v>#REF!</v>
      </c>
      <c r="K10" s="226" t="e">
        <f>100*(#REF!/#REF!-1)</f>
        <v>#REF!</v>
      </c>
      <c r="L10" s="226" t="e">
        <f>100*(#REF!/#REF!-1)</f>
        <v>#REF!</v>
      </c>
      <c r="M10" s="226" t="e">
        <f>100*(#REF!/#REF!-1)</f>
        <v>#REF!</v>
      </c>
      <c r="N10" s="226" t="e">
        <f>100*(#REF!/#REF!-1)</f>
        <v>#REF!</v>
      </c>
      <c r="O10" s="226" t="e">
        <f>100*(#REF!/#REF!-1)</f>
        <v>#REF!</v>
      </c>
      <c r="P10" s="226" t="e">
        <f>100*(#REF!/#REF!-1)</f>
        <v>#REF!</v>
      </c>
      <c r="Q10" s="226" t="e">
        <f>100*(#REF!/#REF!-1)</f>
        <v>#REF!</v>
      </c>
      <c r="R10" s="226" t="e">
        <f>100*(#REF!/#REF!-1)</f>
        <v>#REF!</v>
      </c>
      <c r="S10" s="226" t="e">
        <f>100*(#REF!/#REF!-1)</f>
        <v>#REF!</v>
      </c>
      <c r="T10" s="226" t="e">
        <f>100*(#REF!/#REF!-1)</f>
        <v>#REF!</v>
      </c>
      <c r="U10" s="226" t="e">
        <f>100*(#REF!/#REF!-1)</f>
        <v>#REF!</v>
      </c>
      <c r="V10" s="226" t="e">
        <f>100*(#REF!/#REF!-1)</f>
        <v>#REF!</v>
      </c>
      <c r="W10" s="226" t="e">
        <f>100*(#REF!/#REF!-1)</f>
        <v>#REF!</v>
      </c>
      <c r="X10" s="226" t="e">
        <f>100*(#REF!/#REF!-1)</f>
        <v>#REF!</v>
      </c>
      <c r="Y10" s="226" t="e">
        <f>100*(#REF!/#REF!-1)</f>
        <v>#REF!</v>
      </c>
    </row>
    <row r="11" spans="1:25">
      <c r="A11" s="13"/>
      <c r="B11" s="13">
        <v>3</v>
      </c>
      <c r="C11" s="226" t="e">
        <f>100*(#REF!/#REF!-1)</f>
        <v>#REF!</v>
      </c>
      <c r="D11" s="226" t="e">
        <f>100*(#REF!/#REF!-1)</f>
        <v>#REF!</v>
      </c>
      <c r="E11" s="226" t="e">
        <f>100*(#REF!/#REF!-1)</f>
        <v>#REF!</v>
      </c>
      <c r="F11" s="226" t="e">
        <f>100*(#REF!/#REF!-1)</f>
        <v>#REF!</v>
      </c>
      <c r="G11" s="226" t="e">
        <f>100*(#REF!/#REF!-1)</f>
        <v>#REF!</v>
      </c>
      <c r="H11" s="226" t="e">
        <f>100*(#REF!/#REF!-1)</f>
        <v>#REF!</v>
      </c>
      <c r="I11" s="226" t="e">
        <f>100*(#REF!/#REF!-1)</f>
        <v>#REF!</v>
      </c>
      <c r="J11" s="226" t="e">
        <f>100*(#REF!/#REF!-1)</f>
        <v>#REF!</v>
      </c>
      <c r="K11" s="226" t="e">
        <f>100*(#REF!/#REF!-1)</f>
        <v>#REF!</v>
      </c>
      <c r="L11" s="226" t="e">
        <f>100*(#REF!/#REF!-1)</f>
        <v>#REF!</v>
      </c>
      <c r="M11" s="226" t="e">
        <f>100*(#REF!/#REF!-1)</f>
        <v>#REF!</v>
      </c>
      <c r="N11" s="226" t="e">
        <f>100*(#REF!/#REF!-1)</f>
        <v>#REF!</v>
      </c>
      <c r="O11" s="226" t="e">
        <f>100*(#REF!/#REF!-1)</f>
        <v>#REF!</v>
      </c>
      <c r="P11" s="226" t="e">
        <f>100*(#REF!/#REF!-1)</f>
        <v>#REF!</v>
      </c>
      <c r="Q11" s="226" t="e">
        <f>100*(#REF!/#REF!-1)</f>
        <v>#REF!</v>
      </c>
      <c r="R11" s="226" t="e">
        <f>100*(#REF!/#REF!-1)</f>
        <v>#REF!</v>
      </c>
      <c r="S11" s="226" t="e">
        <f>100*(#REF!/#REF!-1)</f>
        <v>#REF!</v>
      </c>
      <c r="T11" s="226" t="e">
        <f>100*(#REF!/#REF!-1)</f>
        <v>#REF!</v>
      </c>
      <c r="U11" s="226" t="e">
        <f>100*(#REF!/#REF!-1)</f>
        <v>#REF!</v>
      </c>
      <c r="V11" s="226" t="e">
        <f>100*(#REF!/#REF!-1)</f>
        <v>#REF!</v>
      </c>
      <c r="W11" s="226" t="e">
        <f>100*(#REF!/#REF!-1)</f>
        <v>#REF!</v>
      </c>
      <c r="X11" s="226" t="e">
        <f>100*(#REF!/#REF!-1)</f>
        <v>#REF!</v>
      </c>
      <c r="Y11" s="226" t="e">
        <f>100*(#REF!/#REF!-1)</f>
        <v>#REF!</v>
      </c>
    </row>
    <row r="12" spans="1:25">
      <c r="A12" s="13"/>
      <c r="B12" s="13">
        <v>4</v>
      </c>
      <c r="C12" s="226" t="e">
        <f>100*(#REF!/#REF!-1)</f>
        <v>#REF!</v>
      </c>
      <c r="D12" s="226" t="e">
        <f>100*(#REF!/#REF!-1)</f>
        <v>#REF!</v>
      </c>
      <c r="E12" s="226" t="e">
        <f>100*(#REF!/#REF!-1)</f>
        <v>#REF!</v>
      </c>
      <c r="F12" s="226" t="e">
        <f>100*(#REF!/#REF!-1)</f>
        <v>#REF!</v>
      </c>
      <c r="G12" s="226" t="e">
        <f>100*(#REF!/#REF!-1)</f>
        <v>#REF!</v>
      </c>
      <c r="H12" s="226" t="e">
        <f>100*(#REF!/#REF!-1)</f>
        <v>#REF!</v>
      </c>
      <c r="I12" s="226" t="e">
        <f>100*(#REF!/#REF!-1)</f>
        <v>#REF!</v>
      </c>
      <c r="J12" s="226" t="e">
        <f>100*(#REF!/#REF!-1)</f>
        <v>#REF!</v>
      </c>
      <c r="K12" s="226" t="e">
        <f>100*(#REF!/#REF!-1)</f>
        <v>#REF!</v>
      </c>
      <c r="L12" s="226" t="e">
        <f>100*(#REF!/#REF!-1)</f>
        <v>#REF!</v>
      </c>
      <c r="M12" s="226" t="e">
        <f>100*(#REF!/#REF!-1)</f>
        <v>#REF!</v>
      </c>
      <c r="N12" s="226" t="e">
        <f>100*(#REF!/#REF!-1)</f>
        <v>#REF!</v>
      </c>
      <c r="O12" s="226" t="e">
        <f>100*(#REF!/#REF!-1)</f>
        <v>#REF!</v>
      </c>
      <c r="P12" s="226" t="e">
        <f>100*(#REF!/#REF!-1)</f>
        <v>#REF!</v>
      </c>
      <c r="Q12" s="226" t="e">
        <f>100*(#REF!/#REF!-1)</f>
        <v>#REF!</v>
      </c>
      <c r="R12" s="226" t="e">
        <f>100*(#REF!/#REF!-1)</f>
        <v>#REF!</v>
      </c>
      <c r="S12" s="226" t="e">
        <f>100*(#REF!/#REF!-1)</f>
        <v>#REF!</v>
      </c>
      <c r="T12" s="226" t="e">
        <f>100*(#REF!/#REF!-1)</f>
        <v>#REF!</v>
      </c>
      <c r="U12" s="226" t="e">
        <f>100*(#REF!/#REF!-1)</f>
        <v>#REF!</v>
      </c>
      <c r="V12" s="226" t="e">
        <f>100*(#REF!/#REF!-1)</f>
        <v>#REF!</v>
      </c>
      <c r="W12" s="226" t="e">
        <f>100*(#REF!/#REF!-1)</f>
        <v>#REF!</v>
      </c>
      <c r="X12" s="226" t="e">
        <f>100*(#REF!/#REF!-1)</f>
        <v>#REF!</v>
      </c>
      <c r="Y12" s="226" t="e">
        <f>100*(#REF!/#REF!-1)</f>
        <v>#REF!</v>
      </c>
    </row>
    <row r="13" spans="1:25">
      <c r="A13" s="13">
        <v>2009</v>
      </c>
      <c r="B13" s="13">
        <v>1</v>
      </c>
      <c r="C13" s="226" t="e">
        <f>100*(#REF!/#REF!-1)</f>
        <v>#REF!</v>
      </c>
      <c r="D13" s="226" t="e">
        <f>100*(#REF!/#REF!-1)</f>
        <v>#REF!</v>
      </c>
      <c r="E13" s="226" t="e">
        <f>100*(#REF!/#REF!-1)</f>
        <v>#REF!</v>
      </c>
      <c r="F13" s="226" t="e">
        <f>100*(#REF!/#REF!-1)</f>
        <v>#REF!</v>
      </c>
      <c r="G13" s="226" t="e">
        <f>100*(#REF!/#REF!-1)</f>
        <v>#REF!</v>
      </c>
      <c r="H13" s="226" t="e">
        <f>100*(#REF!/#REF!-1)</f>
        <v>#REF!</v>
      </c>
      <c r="I13" s="226" t="e">
        <f>100*(#REF!/#REF!-1)</f>
        <v>#REF!</v>
      </c>
      <c r="J13" s="226" t="e">
        <f>100*(#REF!/#REF!-1)</f>
        <v>#REF!</v>
      </c>
      <c r="K13" s="226" t="e">
        <f>100*(#REF!/#REF!-1)</f>
        <v>#REF!</v>
      </c>
      <c r="L13" s="226" t="e">
        <f>100*(#REF!/#REF!-1)</f>
        <v>#REF!</v>
      </c>
      <c r="M13" s="226" t="e">
        <f>100*(#REF!/#REF!-1)</f>
        <v>#REF!</v>
      </c>
      <c r="N13" s="226" t="e">
        <f>100*(#REF!/#REF!-1)</f>
        <v>#REF!</v>
      </c>
      <c r="O13" s="226" t="e">
        <f>100*(#REF!/#REF!-1)</f>
        <v>#REF!</v>
      </c>
      <c r="P13" s="226" t="e">
        <f>100*(#REF!/#REF!-1)</f>
        <v>#REF!</v>
      </c>
      <c r="Q13" s="226" t="e">
        <f>100*(#REF!/#REF!-1)</f>
        <v>#REF!</v>
      </c>
      <c r="R13" s="226" t="e">
        <f>100*(#REF!/#REF!-1)</f>
        <v>#REF!</v>
      </c>
      <c r="S13" s="226" t="e">
        <f>100*(#REF!/#REF!-1)</f>
        <v>#REF!</v>
      </c>
      <c r="T13" s="226" t="e">
        <f>100*(#REF!/#REF!-1)</f>
        <v>#REF!</v>
      </c>
      <c r="U13" s="226" t="e">
        <f>100*(#REF!/#REF!-1)</f>
        <v>#REF!</v>
      </c>
      <c r="V13" s="226" t="e">
        <f>100*(#REF!/#REF!-1)</f>
        <v>#REF!</v>
      </c>
      <c r="W13" s="226" t="e">
        <f>100*(#REF!/#REF!-1)</f>
        <v>#REF!</v>
      </c>
      <c r="X13" s="226" t="e">
        <f>100*(#REF!/#REF!-1)</f>
        <v>#REF!</v>
      </c>
      <c r="Y13" s="226" t="e">
        <f>100*(#REF!/#REF!-1)</f>
        <v>#REF!</v>
      </c>
    </row>
    <row r="14" spans="1:25">
      <c r="A14" s="13"/>
      <c r="B14" s="13">
        <v>2</v>
      </c>
      <c r="C14" s="226" t="e">
        <f>100*(#REF!/#REF!-1)</f>
        <v>#REF!</v>
      </c>
      <c r="D14" s="226" t="e">
        <f>100*(#REF!/#REF!-1)</f>
        <v>#REF!</v>
      </c>
      <c r="E14" s="226" t="e">
        <f>100*(#REF!/#REF!-1)</f>
        <v>#REF!</v>
      </c>
      <c r="F14" s="226" t="e">
        <f>100*(#REF!/#REF!-1)</f>
        <v>#REF!</v>
      </c>
      <c r="G14" s="226" t="e">
        <f>100*(#REF!/#REF!-1)</f>
        <v>#REF!</v>
      </c>
      <c r="H14" s="226" t="e">
        <f>100*(#REF!/#REF!-1)</f>
        <v>#REF!</v>
      </c>
      <c r="I14" s="226" t="e">
        <f>100*(#REF!/#REF!-1)</f>
        <v>#REF!</v>
      </c>
      <c r="J14" s="226" t="e">
        <f>100*(#REF!/#REF!-1)</f>
        <v>#REF!</v>
      </c>
      <c r="K14" s="226" t="e">
        <f>100*(#REF!/#REF!-1)</f>
        <v>#REF!</v>
      </c>
      <c r="L14" s="226" t="e">
        <f>100*(#REF!/#REF!-1)</f>
        <v>#REF!</v>
      </c>
      <c r="M14" s="226" t="e">
        <f>100*(#REF!/#REF!-1)</f>
        <v>#REF!</v>
      </c>
      <c r="N14" s="226" t="e">
        <f>100*(#REF!/#REF!-1)</f>
        <v>#REF!</v>
      </c>
      <c r="O14" s="226" t="e">
        <f>100*(#REF!/#REF!-1)</f>
        <v>#REF!</v>
      </c>
      <c r="P14" s="226" t="e">
        <f>100*(#REF!/#REF!-1)</f>
        <v>#REF!</v>
      </c>
      <c r="Q14" s="226" t="e">
        <f>100*(#REF!/#REF!-1)</f>
        <v>#REF!</v>
      </c>
      <c r="R14" s="226" t="e">
        <f>100*(#REF!/#REF!-1)</f>
        <v>#REF!</v>
      </c>
      <c r="S14" s="226" t="e">
        <f>100*(#REF!/#REF!-1)</f>
        <v>#REF!</v>
      </c>
      <c r="T14" s="226" t="e">
        <f>100*(#REF!/#REF!-1)</f>
        <v>#REF!</v>
      </c>
      <c r="U14" s="226" t="e">
        <f>100*(#REF!/#REF!-1)</f>
        <v>#REF!</v>
      </c>
      <c r="V14" s="226" t="e">
        <f>100*(#REF!/#REF!-1)</f>
        <v>#REF!</v>
      </c>
      <c r="W14" s="226" t="e">
        <f>100*(#REF!/#REF!-1)</f>
        <v>#REF!</v>
      </c>
      <c r="X14" s="226" t="e">
        <f>100*(#REF!/#REF!-1)</f>
        <v>#REF!</v>
      </c>
      <c r="Y14" s="226" t="e">
        <f>100*(#REF!/#REF!-1)</f>
        <v>#REF!</v>
      </c>
    </row>
    <row r="15" spans="1:25">
      <c r="A15" s="13"/>
      <c r="B15" s="13">
        <v>3</v>
      </c>
      <c r="C15" s="226" t="e">
        <f>100*(#REF!/#REF!-1)</f>
        <v>#REF!</v>
      </c>
      <c r="D15" s="226" t="e">
        <f>100*(#REF!/#REF!-1)</f>
        <v>#REF!</v>
      </c>
      <c r="E15" s="226" t="e">
        <f>100*(#REF!/#REF!-1)</f>
        <v>#REF!</v>
      </c>
      <c r="F15" s="226" t="e">
        <f>100*(#REF!/#REF!-1)</f>
        <v>#REF!</v>
      </c>
      <c r="G15" s="226" t="e">
        <f>100*(#REF!/#REF!-1)</f>
        <v>#REF!</v>
      </c>
      <c r="H15" s="226" t="e">
        <f>100*(#REF!/#REF!-1)</f>
        <v>#REF!</v>
      </c>
      <c r="I15" s="226" t="e">
        <f>100*(#REF!/#REF!-1)</f>
        <v>#REF!</v>
      </c>
      <c r="J15" s="226" t="e">
        <f>100*(#REF!/#REF!-1)</f>
        <v>#REF!</v>
      </c>
      <c r="K15" s="226" t="e">
        <f>100*(#REF!/#REF!-1)</f>
        <v>#REF!</v>
      </c>
      <c r="L15" s="226" t="e">
        <f>100*(#REF!/#REF!-1)</f>
        <v>#REF!</v>
      </c>
      <c r="M15" s="226" t="e">
        <f>100*(#REF!/#REF!-1)</f>
        <v>#REF!</v>
      </c>
      <c r="N15" s="226" t="e">
        <f>100*(#REF!/#REF!-1)</f>
        <v>#REF!</v>
      </c>
      <c r="O15" s="226" t="e">
        <f>100*(#REF!/#REF!-1)</f>
        <v>#REF!</v>
      </c>
      <c r="P15" s="226" t="e">
        <f>100*(#REF!/#REF!-1)</f>
        <v>#REF!</v>
      </c>
      <c r="Q15" s="226" t="e">
        <f>100*(#REF!/#REF!-1)</f>
        <v>#REF!</v>
      </c>
      <c r="R15" s="226" t="e">
        <f>100*(#REF!/#REF!-1)</f>
        <v>#REF!</v>
      </c>
      <c r="S15" s="226" t="e">
        <f>100*(#REF!/#REF!-1)</f>
        <v>#REF!</v>
      </c>
      <c r="T15" s="226" t="e">
        <f>100*(#REF!/#REF!-1)</f>
        <v>#REF!</v>
      </c>
      <c r="U15" s="226" t="e">
        <f>100*(#REF!/#REF!-1)</f>
        <v>#REF!</v>
      </c>
      <c r="V15" s="226" t="e">
        <f>100*(#REF!/#REF!-1)</f>
        <v>#REF!</v>
      </c>
      <c r="W15" s="226" t="e">
        <f>100*(#REF!/#REF!-1)</f>
        <v>#REF!</v>
      </c>
      <c r="X15" s="226" t="e">
        <f>100*(#REF!/#REF!-1)</f>
        <v>#REF!</v>
      </c>
      <c r="Y15" s="226" t="e">
        <f>100*(#REF!/#REF!-1)</f>
        <v>#REF!</v>
      </c>
    </row>
    <row r="16" spans="1:25">
      <c r="A16" s="13"/>
      <c r="B16" s="13">
        <v>4</v>
      </c>
      <c r="C16" s="226" t="e">
        <f>100*(#REF!/#REF!-1)</f>
        <v>#REF!</v>
      </c>
      <c r="D16" s="226" t="e">
        <f>100*(#REF!/#REF!-1)</f>
        <v>#REF!</v>
      </c>
      <c r="E16" s="226" t="e">
        <f>100*(#REF!/#REF!-1)</f>
        <v>#REF!</v>
      </c>
      <c r="F16" s="226" t="e">
        <f>100*(#REF!/#REF!-1)</f>
        <v>#REF!</v>
      </c>
      <c r="G16" s="226" t="e">
        <f>100*(#REF!/#REF!-1)</f>
        <v>#REF!</v>
      </c>
      <c r="H16" s="226" t="e">
        <f>100*(#REF!/#REF!-1)</f>
        <v>#REF!</v>
      </c>
      <c r="I16" s="226" t="e">
        <f>100*(#REF!/#REF!-1)</f>
        <v>#REF!</v>
      </c>
      <c r="J16" s="226" t="e">
        <f>100*(#REF!/#REF!-1)</f>
        <v>#REF!</v>
      </c>
      <c r="K16" s="226" t="e">
        <f>100*(#REF!/#REF!-1)</f>
        <v>#REF!</v>
      </c>
      <c r="L16" s="226" t="e">
        <f>100*(#REF!/#REF!-1)</f>
        <v>#REF!</v>
      </c>
      <c r="M16" s="226" t="e">
        <f>100*(#REF!/#REF!-1)</f>
        <v>#REF!</v>
      </c>
      <c r="N16" s="226" t="e">
        <f>100*(#REF!/#REF!-1)</f>
        <v>#REF!</v>
      </c>
      <c r="O16" s="226" t="e">
        <f>100*(#REF!/#REF!-1)</f>
        <v>#REF!</v>
      </c>
      <c r="P16" s="226" t="e">
        <f>100*(#REF!/#REF!-1)</f>
        <v>#REF!</v>
      </c>
      <c r="Q16" s="226" t="e">
        <f>100*(#REF!/#REF!-1)</f>
        <v>#REF!</v>
      </c>
      <c r="R16" s="226" t="e">
        <f>100*(#REF!/#REF!-1)</f>
        <v>#REF!</v>
      </c>
      <c r="S16" s="226" t="e">
        <f>100*(#REF!/#REF!-1)</f>
        <v>#REF!</v>
      </c>
      <c r="T16" s="226" t="e">
        <f>100*(#REF!/#REF!-1)</f>
        <v>#REF!</v>
      </c>
      <c r="U16" s="226" t="e">
        <f>100*(#REF!/#REF!-1)</f>
        <v>#REF!</v>
      </c>
      <c r="V16" s="226" t="e">
        <f>100*(#REF!/#REF!-1)</f>
        <v>#REF!</v>
      </c>
      <c r="W16" s="226" t="e">
        <f>100*(#REF!/#REF!-1)</f>
        <v>#REF!</v>
      </c>
      <c r="X16" s="226" t="e">
        <f>100*(#REF!/#REF!-1)</f>
        <v>#REF!</v>
      </c>
      <c r="Y16" s="226" t="e">
        <f>100*(#REF!/#REF!-1)</f>
        <v>#REF!</v>
      </c>
    </row>
    <row r="17" spans="1:25">
      <c r="A17" s="13">
        <v>2010</v>
      </c>
      <c r="B17" s="13">
        <v>1</v>
      </c>
      <c r="C17" s="226" t="e">
        <f>100*(#REF!/#REF!-1)</f>
        <v>#REF!</v>
      </c>
      <c r="D17" s="226" t="e">
        <f>100*(#REF!/#REF!-1)</f>
        <v>#REF!</v>
      </c>
      <c r="E17" s="226" t="e">
        <f>100*(#REF!/#REF!-1)</f>
        <v>#REF!</v>
      </c>
      <c r="F17" s="226" t="e">
        <f>100*(#REF!/#REF!-1)</f>
        <v>#REF!</v>
      </c>
      <c r="G17" s="226" t="e">
        <f>100*(#REF!/#REF!-1)</f>
        <v>#REF!</v>
      </c>
      <c r="H17" s="226" t="e">
        <f>100*(#REF!/#REF!-1)</f>
        <v>#REF!</v>
      </c>
      <c r="I17" s="226" t="e">
        <f>100*(#REF!/#REF!-1)</f>
        <v>#REF!</v>
      </c>
      <c r="J17" s="226" t="e">
        <f>100*(#REF!/#REF!-1)</f>
        <v>#REF!</v>
      </c>
      <c r="K17" s="226" t="e">
        <f>100*(#REF!/#REF!-1)</f>
        <v>#REF!</v>
      </c>
      <c r="L17" s="226" t="e">
        <f>100*(#REF!/#REF!-1)</f>
        <v>#REF!</v>
      </c>
      <c r="M17" s="226" t="e">
        <f>100*(#REF!/#REF!-1)</f>
        <v>#REF!</v>
      </c>
      <c r="N17" s="226" t="e">
        <f>100*(#REF!/#REF!-1)</f>
        <v>#REF!</v>
      </c>
      <c r="O17" s="226" t="e">
        <f>100*(#REF!/#REF!-1)</f>
        <v>#REF!</v>
      </c>
      <c r="P17" s="226" t="e">
        <f>100*(#REF!/#REF!-1)</f>
        <v>#REF!</v>
      </c>
      <c r="Q17" s="226" t="e">
        <f>100*(#REF!/#REF!-1)</f>
        <v>#REF!</v>
      </c>
      <c r="R17" s="226" t="e">
        <f>100*(#REF!/#REF!-1)</f>
        <v>#REF!</v>
      </c>
      <c r="S17" s="226" t="e">
        <f>100*(#REF!/#REF!-1)</f>
        <v>#REF!</v>
      </c>
      <c r="T17" s="226" t="e">
        <f>100*(#REF!/#REF!-1)</f>
        <v>#REF!</v>
      </c>
      <c r="U17" s="226" t="e">
        <f>100*(#REF!/#REF!-1)</f>
        <v>#REF!</v>
      </c>
      <c r="V17" s="226" t="e">
        <f>100*(#REF!/#REF!-1)</f>
        <v>#REF!</v>
      </c>
      <c r="W17" s="226" t="e">
        <f>100*(#REF!/#REF!-1)</f>
        <v>#REF!</v>
      </c>
      <c r="X17" s="226" t="e">
        <f>100*(#REF!/#REF!-1)</f>
        <v>#REF!</v>
      </c>
      <c r="Y17" s="226" t="e">
        <f>100*(#REF!/#REF!-1)</f>
        <v>#REF!</v>
      </c>
    </row>
    <row r="18" spans="1:25">
      <c r="A18" s="13"/>
      <c r="B18" s="13">
        <v>2</v>
      </c>
      <c r="C18" s="226" t="e">
        <f>100*(#REF!/#REF!-1)</f>
        <v>#REF!</v>
      </c>
      <c r="D18" s="226" t="e">
        <f>100*(#REF!/#REF!-1)</f>
        <v>#REF!</v>
      </c>
      <c r="E18" s="226" t="e">
        <f>100*(#REF!/#REF!-1)</f>
        <v>#REF!</v>
      </c>
      <c r="F18" s="226" t="e">
        <f>100*(#REF!/#REF!-1)</f>
        <v>#REF!</v>
      </c>
      <c r="G18" s="226" t="e">
        <f>100*(#REF!/#REF!-1)</f>
        <v>#REF!</v>
      </c>
      <c r="H18" s="226" t="e">
        <f>100*(#REF!/#REF!-1)</f>
        <v>#REF!</v>
      </c>
      <c r="I18" s="226" t="e">
        <f>100*(#REF!/#REF!-1)</f>
        <v>#REF!</v>
      </c>
      <c r="J18" s="226" t="e">
        <f>100*(#REF!/#REF!-1)</f>
        <v>#REF!</v>
      </c>
      <c r="K18" s="226" t="e">
        <f>100*(#REF!/#REF!-1)</f>
        <v>#REF!</v>
      </c>
      <c r="L18" s="226" t="e">
        <f>100*(#REF!/#REF!-1)</f>
        <v>#REF!</v>
      </c>
      <c r="M18" s="226" t="e">
        <f>100*(#REF!/#REF!-1)</f>
        <v>#REF!</v>
      </c>
      <c r="N18" s="226" t="e">
        <f>100*(#REF!/#REF!-1)</f>
        <v>#REF!</v>
      </c>
      <c r="O18" s="226" t="e">
        <f>100*(#REF!/#REF!-1)</f>
        <v>#REF!</v>
      </c>
      <c r="P18" s="226" t="e">
        <f>100*(#REF!/#REF!-1)</f>
        <v>#REF!</v>
      </c>
      <c r="Q18" s="226" t="e">
        <f>100*(#REF!/#REF!-1)</f>
        <v>#REF!</v>
      </c>
      <c r="R18" s="226" t="e">
        <f>100*(#REF!/#REF!-1)</f>
        <v>#REF!</v>
      </c>
      <c r="S18" s="226" t="e">
        <f>100*(#REF!/#REF!-1)</f>
        <v>#REF!</v>
      </c>
      <c r="T18" s="226" t="e">
        <f>100*(#REF!/#REF!-1)</f>
        <v>#REF!</v>
      </c>
      <c r="U18" s="226" t="e">
        <f>100*(#REF!/#REF!-1)</f>
        <v>#REF!</v>
      </c>
      <c r="V18" s="226" t="e">
        <f>100*(#REF!/#REF!-1)</f>
        <v>#REF!</v>
      </c>
      <c r="W18" s="226" t="e">
        <f>100*(#REF!/#REF!-1)</f>
        <v>#REF!</v>
      </c>
      <c r="X18" s="226" t="e">
        <f>100*(#REF!/#REF!-1)</f>
        <v>#REF!</v>
      </c>
      <c r="Y18" s="226" t="e">
        <f>100*(#REF!/#REF!-1)</f>
        <v>#REF!</v>
      </c>
    </row>
    <row r="19" spans="1:25">
      <c r="A19" s="13"/>
      <c r="B19" s="13">
        <v>3</v>
      </c>
      <c r="C19" s="226" t="e">
        <f>100*(#REF!/#REF!-1)</f>
        <v>#REF!</v>
      </c>
      <c r="D19" s="226" t="e">
        <f>100*(#REF!/#REF!-1)</f>
        <v>#REF!</v>
      </c>
      <c r="E19" s="226" t="e">
        <f>100*(#REF!/#REF!-1)</f>
        <v>#REF!</v>
      </c>
      <c r="F19" s="226" t="e">
        <f>100*(#REF!/#REF!-1)</f>
        <v>#REF!</v>
      </c>
      <c r="G19" s="226" t="e">
        <f>100*(#REF!/#REF!-1)</f>
        <v>#REF!</v>
      </c>
      <c r="H19" s="226" t="e">
        <f>100*(#REF!/#REF!-1)</f>
        <v>#REF!</v>
      </c>
      <c r="I19" s="226" t="e">
        <f>100*(#REF!/#REF!-1)</f>
        <v>#REF!</v>
      </c>
      <c r="J19" s="226" t="e">
        <f>100*(#REF!/#REF!-1)</f>
        <v>#REF!</v>
      </c>
      <c r="K19" s="226" t="e">
        <f>100*(#REF!/#REF!-1)</f>
        <v>#REF!</v>
      </c>
      <c r="L19" s="226" t="e">
        <f>100*(#REF!/#REF!-1)</f>
        <v>#REF!</v>
      </c>
      <c r="M19" s="226" t="e">
        <f>100*(#REF!/#REF!-1)</f>
        <v>#REF!</v>
      </c>
      <c r="N19" s="226" t="e">
        <f>100*(#REF!/#REF!-1)</f>
        <v>#REF!</v>
      </c>
      <c r="O19" s="226" t="e">
        <f>100*(#REF!/#REF!-1)</f>
        <v>#REF!</v>
      </c>
      <c r="P19" s="226" t="e">
        <f>100*(#REF!/#REF!-1)</f>
        <v>#REF!</v>
      </c>
      <c r="Q19" s="226" t="e">
        <f>100*(#REF!/#REF!-1)</f>
        <v>#REF!</v>
      </c>
      <c r="R19" s="226" t="e">
        <f>100*(#REF!/#REF!-1)</f>
        <v>#REF!</v>
      </c>
      <c r="S19" s="226" t="e">
        <f>100*(#REF!/#REF!-1)</f>
        <v>#REF!</v>
      </c>
      <c r="T19" s="226" t="e">
        <f>100*(#REF!/#REF!-1)</f>
        <v>#REF!</v>
      </c>
      <c r="U19" s="226" t="e">
        <f>100*(#REF!/#REF!-1)</f>
        <v>#REF!</v>
      </c>
      <c r="V19" s="226" t="e">
        <f>100*(#REF!/#REF!-1)</f>
        <v>#REF!</v>
      </c>
      <c r="W19" s="226" t="e">
        <f>100*(#REF!/#REF!-1)</f>
        <v>#REF!</v>
      </c>
      <c r="X19" s="226" t="e">
        <f>100*(#REF!/#REF!-1)</f>
        <v>#REF!</v>
      </c>
      <c r="Y19" s="226" t="e">
        <f>100*(#REF!/#REF!-1)</f>
        <v>#REF!</v>
      </c>
    </row>
    <row r="20" spans="1:25">
      <c r="A20" s="13"/>
      <c r="B20" s="13">
        <v>4</v>
      </c>
      <c r="C20" s="226" t="e">
        <f>100*(#REF!/#REF!-1)</f>
        <v>#REF!</v>
      </c>
      <c r="D20" s="226" t="e">
        <f>100*(#REF!/#REF!-1)</f>
        <v>#REF!</v>
      </c>
      <c r="E20" s="226" t="e">
        <f>100*(#REF!/#REF!-1)</f>
        <v>#REF!</v>
      </c>
      <c r="F20" s="226" t="e">
        <f>100*(#REF!/#REF!-1)</f>
        <v>#REF!</v>
      </c>
      <c r="G20" s="226" t="e">
        <f>100*(#REF!/#REF!-1)</f>
        <v>#REF!</v>
      </c>
      <c r="H20" s="226" t="e">
        <f>100*(#REF!/#REF!-1)</f>
        <v>#REF!</v>
      </c>
      <c r="I20" s="226" t="e">
        <f>100*(#REF!/#REF!-1)</f>
        <v>#REF!</v>
      </c>
      <c r="J20" s="226" t="e">
        <f>100*(#REF!/#REF!-1)</f>
        <v>#REF!</v>
      </c>
      <c r="K20" s="226" t="e">
        <f>100*(#REF!/#REF!-1)</f>
        <v>#REF!</v>
      </c>
      <c r="L20" s="226" t="e">
        <f>100*(#REF!/#REF!-1)</f>
        <v>#REF!</v>
      </c>
      <c r="M20" s="226" t="e">
        <f>100*(#REF!/#REF!-1)</f>
        <v>#REF!</v>
      </c>
      <c r="N20" s="226" t="e">
        <f>100*(#REF!/#REF!-1)</f>
        <v>#REF!</v>
      </c>
      <c r="O20" s="226" t="e">
        <f>100*(#REF!/#REF!-1)</f>
        <v>#REF!</v>
      </c>
      <c r="P20" s="226" t="e">
        <f>100*(#REF!/#REF!-1)</f>
        <v>#REF!</v>
      </c>
      <c r="Q20" s="226" t="e">
        <f>100*(#REF!/#REF!-1)</f>
        <v>#REF!</v>
      </c>
      <c r="R20" s="226" t="e">
        <f>100*(#REF!/#REF!-1)</f>
        <v>#REF!</v>
      </c>
      <c r="S20" s="226" t="e">
        <f>100*(#REF!/#REF!-1)</f>
        <v>#REF!</v>
      </c>
      <c r="T20" s="226" t="e">
        <f>100*(#REF!/#REF!-1)</f>
        <v>#REF!</v>
      </c>
      <c r="U20" s="226" t="e">
        <f>100*(#REF!/#REF!-1)</f>
        <v>#REF!</v>
      </c>
      <c r="V20" s="226" t="e">
        <f>100*(#REF!/#REF!-1)</f>
        <v>#REF!</v>
      </c>
      <c r="W20" s="226" t="e">
        <f>100*(#REF!/#REF!-1)</f>
        <v>#REF!</v>
      </c>
      <c r="X20" s="226" t="e">
        <f>100*(#REF!/#REF!-1)</f>
        <v>#REF!</v>
      </c>
      <c r="Y20" s="226" t="e">
        <f>100*(#REF!/#REF!-1)</f>
        <v>#REF!</v>
      </c>
    </row>
    <row r="21" spans="1:25">
      <c r="A21" s="13">
        <v>2011</v>
      </c>
      <c r="B21" s="13">
        <v>1</v>
      </c>
      <c r="C21" s="226" t="e">
        <f>100*(#REF!/#REF!-1)</f>
        <v>#REF!</v>
      </c>
      <c r="D21" s="226" t="e">
        <f>100*(#REF!/#REF!-1)</f>
        <v>#REF!</v>
      </c>
      <c r="E21" s="226" t="e">
        <f>100*(#REF!/#REF!-1)</f>
        <v>#REF!</v>
      </c>
      <c r="F21" s="226" t="e">
        <f>100*(#REF!/#REF!-1)</f>
        <v>#REF!</v>
      </c>
      <c r="G21" s="226" t="e">
        <f>100*(#REF!/#REF!-1)</f>
        <v>#REF!</v>
      </c>
      <c r="H21" s="226" t="e">
        <f>100*(#REF!/#REF!-1)</f>
        <v>#REF!</v>
      </c>
      <c r="I21" s="226" t="e">
        <f>100*(#REF!/#REF!-1)</f>
        <v>#REF!</v>
      </c>
      <c r="J21" s="226" t="e">
        <f>100*(#REF!/#REF!-1)</f>
        <v>#REF!</v>
      </c>
      <c r="K21" s="226" t="e">
        <f>100*(#REF!/#REF!-1)</f>
        <v>#REF!</v>
      </c>
      <c r="L21" s="226" t="e">
        <f>100*(#REF!/#REF!-1)</f>
        <v>#REF!</v>
      </c>
      <c r="M21" s="226" t="e">
        <f>100*(#REF!/#REF!-1)</f>
        <v>#REF!</v>
      </c>
      <c r="N21" s="226" t="e">
        <f>100*(#REF!/#REF!-1)</f>
        <v>#REF!</v>
      </c>
      <c r="O21" s="226" t="e">
        <f>100*(#REF!/#REF!-1)</f>
        <v>#REF!</v>
      </c>
      <c r="P21" s="226" t="e">
        <f>100*(#REF!/#REF!-1)</f>
        <v>#REF!</v>
      </c>
      <c r="Q21" s="226" t="e">
        <f>100*(#REF!/#REF!-1)</f>
        <v>#REF!</v>
      </c>
      <c r="R21" s="226" t="e">
        <f>100*(#REF!/#REF!-1)</f>
        <v>#REF!</v>
      </c>
      <c r="S21" s="226" t="e">
        <f>100*(#REF!/#REF!-1)</f>
        <v>#REF!</v>
      </c>
      <c r="T21" s="226" t="e">
        <f>100*(#REF!/#REF!-1)</f>
        <v>#REF!</v>
      </c>
      <c r="U21" s="226" t="e">
        <f>100*(#REF!/#REF!-1)</f>
        <v>#REF!</v>
      </c>
      <c r="V21" s="226" t="e">
        <f>100*(#REF!/#REF!-1)</f>
        <v>#REF!</v>
      </c>
      <c r="W21" s="226" t="e">
        <f>100*(#REF!/#REF!-1)</f>
        <v>#REF!</v>
      </c>
      <c r="X21" s="226" t="e">
        <f>100*(#REF!/#REF!-1)</f>
        <v>#REF!</v>
      </c>
      <c r="Y21" s="226" t="e">
        <f>100*(#REF!/#REF!-1)</f>
        <v>#REF!</v>
      </c>
    </row>
    <row r="22" spans="1:25">
      <c r="A22" s="13"/>
      <c r="B22" s="13">
        <v>2</v>
      </c>
      <c r="C22" s="226" t="e">
        <f>100*(#REF!/#REF!-1)</f>
        <v>#REF!</v>
      </c>
      <c r="D22" s="226" t="e">
        <f>100*(#REF!/#REF!-1)</f>
        <v>#REF!</v>
      </c>
      <c r="E22" s="226" t="e">
        <f>100*(#REF!/#REF!-1)</f>
        <v>#REF!</v>
      </c>
      <c r="F22" s="226" t="e">
        <f>100*(#REF!/#REF!-1)</f>
        <v>#REF!</v>
      </c>
      <c r="G22" s="226" t="e">
        <f>100*(#REF!/#REF!-1)</f>
        <v>#REF!</v>
      </c>
      <c r="H22" s="226" t="e">
        <f>100*(#REF!/#REF!-1)</f>
        <v>#REF!</v>
      </c>
      <c r="I22" s="226" t="e">
        <f>100*(#REF!/#REF!-1)</f>
        <v>#REF!</v>
      </c>
      <c r="J22" s="226" t="e">
        <f>100*(#REF!/#REF!-1)</f>
        <v>#REF!</v>
      </c>
      <c r="K22" s="226" t="e">
        <f>100*(#REF!/#REF!-1)</f>
        <v>#REF!</v>
      </c>
      <c r="L22" s="226" t="e">
        <f>100*(#REF!/#REF!-1)</f>
        <v>#REF!</v>
      </c>
      <c r="M22" s="226" t="e">
        <f>100*(#REF!/#REF!-1)</f>
        <v>#REF!</v>
      </c>
      <c r="N22" s="226" t="e">
        <f>100*(#REF!/#REF!-1)</f>
        <v>#REF!</v>
      </c>
      <c r="O22" s="226" t="e">
        <f>100*(#REF!/#REF!-1)</f>
        <v>#REF!</v>
      </c>
      <c r="P22" s="226" t="e">
        <f>100*(#REF!/#REF!-1)</f>
        <v>#REF!</v>
      </c>
      <c r="Q22" s="226" t="e">
        <f>100*(#REF!/#REF!-1)</f>
        <v>#REF!</v>
      </c>
      <c r="R22" s="226" t="e">
        <f>100*(#REF!/#REF!-1)</f>
        <v>#REF!</v>
      </c>
      <c r="S22" s="226" t="e">
        <f>100*(#REF!/#REF!-1)</f>
        <v>#REF!</v>
      </c>
      <c r="T22" s="226" t="e">
        <f>100*(#REF!/#REF!-1)</f>
        <v>#REF!</v>
      </c>
      <c r="U22" s="226" t="e">
        <f>100*(#REF!/#REF!-1)</f>
        <v>#REF!</v>
      </c>
      <c r="V22" s="226" t="e">
        <f>100*(#REF!/#REF!-1)</f>
        <v>#REF!</v>
      </c>
      <c r="W22" s="226" t="e">
        <f>100*(#REF!/#REF!-1)</f>
        <v>#REF!</v>
      </c>
      <c r="X22" s="226" t="e">
        <f>100*(#REF!/#REF!-1)</f>
        <v>#REF!</v>
      </c>
      <c r="Y22" s="226" t="e">
        <f>100*(#REF!/#REF!-1)</f>
        <v>#REF!</v>
      </c>
    </row>
    <row r="23" spans="1:25">
      <c r="A23" s="13"/>
      <c r="B23" s="13">
        <v>3</v>
      </c>
      <c r="C23" s="226" t="e">
        <f>100*(#REF!/#REF!-1)</f>
        <v>#REF!</v>
      </c>
      <c r="D23" s="226" t="e">
        <f>100*(#REF!/#REF!-1)</f>
        <v>#REF!</v>
      </c>
      <c r="E23" s="226" t="e">
        <f>100*(#REF!/#REF!-1)</f>
        <v>#REF!</v>
      </c>
      <c r="F23" s="226" t="e">
        <f>100*(#REF!/#REF!-1)</f>
        <v>#REF!</v>
      </c>
      <c r="G23" s="226" t="e">
        <f>100*(#REF!/#REF!-1)</f>
        <v>#REF!</v>
      </c>
      <c r="H23" s="226" t="e">
        <f>100*(#REF!/#REF!-1)</f>
        <v>#REF!</v>
      </c>
      <c r="I23" s="226" t="e">
        <f>100*(#REF!/#REF!-1)</f>
        <v>#REF!</v>
      </c>
      <c r="J23" s="226" t="e">
        <f>100*(#REF!/#REF!-1)</f>
        <v>#REF!</v>
      </c>
      <c r="K23" s="226" t="e">
        <f>100*(#REF!/#REF!-1)</f>
        <v>#REF!</v>
      </c>
      <c r="L23" s="226" t="e">
        <f>100*(#REF!/#REF!-1)</f>
        <v>#REF!</v>
      </c>
      <c r="M23" s="226" t="e">
        <f>100*(#REF!/#REF!-1)</f>
        <v>#REF!</v>
      </c>
      <c r="N23" s="226" t="e">
        <f>100*(#REF!/#REF!-1)</f>
        <v>#REF!</v>
      </c>
      <c r="O23" s="226" t="e">
        <f>100*(#REF!/#REF!-1)</f>
        <v>#REF!</v>
      </c>
      <c r="P23" s="226" t="e">
        <f>100*(#REF!/#REF!-1)</f>
        <v>#REF!</v>
      </c>
      <c r="Q23" s="226" t="e">
        <f>100*(#REF!/#REF!-1)</f>
        <v>#REF!</v>
      </c>
      <c r="R23" s="226" t="e">
        <f>100*(#REF!/#REF!-1)</f>
        <v>#REF!</v>
      </c>
      <c r="S23" s="226" t="e">
        <f>100*(#REF!/#REF!-1)</f>
        <v>#REF!</v>
      </c>
      <c r="T23" s="226" t="e">
        <f>100*(#REF!/#REF!-1)</f>
        <v>#REF!</v>
      </c>
      <c r="U23" s="226" t="e">
        <f>100*(#REF!/#REF!-1)</f>
        <v>#REF!</v>
      </c>
      <c r="V23" s="226" t="e">
        <f>100*(#REF!/#REF!-1)</f>
        <v>#REF!</v>
      </c>
      <c r="W23" s="226" t="e">
        <f>100*(#REF!/#REF!-1)</f>
        <v>#REF!</v>
      </c>
      <c r="X23" s="226" t="e">
        <f>100*(#REF!/#REF!-1)</f>
        <v>#REF!</v>
      </c>
      <c r="Y23" s="226" t="e">
        <f>100*(#REF!/#REF!-1)</f>
        <v>#REF!</v>
      </c>
    </row>
    <row r="24" spans="1:25">
      <c r="A24" s="13"/>
      <c r="B24" s="13">
        <v>4</v>
      </c>
      <c r="C24" s="226"/>
      <c r="D24" s="226"/>
      <c r="E24" s="226"/>
      <c r="F24" s="226"/>
      <c r="G24" s="226"/>
      <c r="H24" s="226"/>
      <c r="I24" s="226"/>
      <c r="J24" s="226"/>
      <c r="K24" s="226"/>
      <c r="L24" s="226"/>
      <c r="M24" s="226"/>
      <c r="N24" s="226"/>
      <c r="O24" s="226"/>
      <c r="P24" s="226"/>
      <c r="Q24" s="226"/>
      <c r="R24" s="226"/>
      <c r="S24" s="226"/>
      <c r="T24" s="226"/>
      <c r="U24" s="226"/>
      <c r="V24" s="226"/>
      <c r="W24" s="226"/>
      <c r="X24" s="226"/>
      <c r="Y24" s="226"/>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4.4"/>
  <cols>
    <col min="7" max="7" width="8.88671875" customWidth="1"/>
    <col min="25" max="25" width="1.88671875" customWidth="1"/>
    <col min="26" max="29" width="9.109375" style="2"/>
  </cols>
  <sheetData>
    <row r="1" spans="1:56">
      <c r="A1" t="s">
        <v>118</v>
      </c>
      <c r="AD1" t="s">
        <v>140</v>
      </c>
    </row>
    <row r="2" spans="1:56" ht="142.19999999999999">
      <c r="B2" s="474" t="s">
        <v>38</v>
      </c>
      <c r="C2" s="474" t="s">
        <v>39</v>
      </c>
      <c r="D2" s="474" t="s">
        <v>40</v>
      </c>
      <c r="E2" s="474" t="s">
        <v>41</v>
      </c>
      <c r="F2" s="475" t="s">
        <v>42</v>
      </c>
      <c r="G2" s="474" t="s">
        <v>43</v>
      </c>
      <c r="H2" s="475" t="s">
        <v>44</v>
      </c>
      <c r="I2" s="475" t="s">
        <v>45</v>
      </c>
      <c r="J2" s="474" t="s">
        <v>46</v>
      </c>
      <c r="K2" s="221" t="s">
        <v>47</v>
      </c>
      <c r="L2" s="221" t="s">
        <v>48</v>
      </c>
      <c r="M2" s="221" t="s">
        <v>49</v>
      </c>
      <c r="N2" s="222" t="s">
        <v>50</v>
      </c>
      <c r="O2" s="221" t="s">
        <v>51</v>
      </c>
      <c r="P2" s="221" t="s">
        <v>52</v>
      </c>
      <c r="Q2" s="221" t="s">
        <v>53</v>
      </c>
      <c r="R2" s="221" t="s">
        <v>54</v>
      </c>
      <c r="S2" s="221" t="s">
        <v>55</v>
      </c>
      <c r="T2" s="221" t="s">
        <v>56</v>
      </c>
      <c r="U2" s="221" t="s">
        <v>57</v>
      </c>
      <c r="V2" s="221" t="s">
        <v>136</v>
      </c>
      <c r="W2" s="221" t="s">
        <v>59</v>
      </c>
      <c r="X2" s="221" t="s">
        <v>60</v>
      </c>
      <c r="Y2" s="221"/>
      <c r="Z2" s="223" t="s">
        <v>61</v>
      </c>
      <c r="AA2" s="223" t="s">
        <v>126</v>
      </c>
      <c r="AB2" s="223" t="s">
        <v>127</v>
      </c>
      <c r="AC2" s="224"/>
      <c r="AD2" s="474" t="str">
        <f t="shared" ref="AD2:AZ2" si="0">B2</f>
        <v>Crops &amp; Cocoa</v>
      </c>
      <c r="AE2" s="474" t="str">
        <f t="shared" si="0"/>
        <v>Livestock</v>
      </c>
      <c r="AF2" s="474" t="str">
        <f t="shared" si="0"/>
        <v>Forestry</v>
      </c>
      <c r="AG2" s="474" t="str">
        <f t="shared" si="0"/>
        <v>Fishing</v>
      </c>
      <c r="AH2" s="475" t="str">
        <f t="shared" si="0"/>
        <v>Mining 
and Quarrying</v>
      </c>
      <c r="AI2" s="474" t="str">
        <f t="shared" si="0"/>
        <v xml:space="preserve"> Manufacturing</v>
      </c>
      <c r="AJ2" s="475" t="str">
        <f t="shared" si="0"/>
        <v xml:space="preserve">Electricity 
</v>
      </c>
      <c r="AK2" s="475" t="str">
        <f t="shared" si="0"/>
        <v>Water &amp; Sewerage</v>
      </c>
      <c r="AL2" s="474" t="str">
        <f t="shared" si="0"/>
        <v xml:space="preserve"> Construction</v>
      </c>
      <c r="AM2" s="221" t="str">
        <f t="shared" si="0"/>
        <v>Trade; Repair Of Vehicles, Household Goods</v>
      </c>
      <c r="AN2" s="221" t="str">
        <f t="shared" si="0"/>
        <v>Hotels And Restaurants</v>
      </c>
      <c r="AO2" s="221" t="str">
        <f t="shared" si="0"/>
        <v>Transport &amp; Storage</v>
      </c>
      <c r="AP2" s="222" t="str">
        <f t="shared" si="0"/>
        <v>Information &amp; Communication</v>
      </c>
      <c r="AQ2" s="221" t="str">
        <f t="shared" si="0"/>
        <v xml:space="preserve"> Financial &amp; Insurance Activities</v>
      </c>
      <c r="AR2" s="221" t="str">
        <f t="shared" si="0"/>
        <v>Real Estate Activities</v>
      </c>
      <c r="AS2" s="221" t="str">
        <f t="shared" si="0"/>
        <v>Business &amp; other Services Activities</v>
      </c>
      <c r="AT2" s="221" t="str">
        <f t="shared" si="0"/>
        <v>Public Administration</v>
      </c>
      <c r="AU2" s="221" t="str">
        <f t="shared" si="0"/>
        <v>Education</v>
      </c>
      <c r="AV2" s="221" t="str">
        <f t="shared" si="0"/>
        <v>Health</v>
      </c>
      <c r="AW2" s="221" t="str">
        <f t="shared" si="0"/>
        <v xml:space="preserve"> Other  Personal Service  Activities</v>
      </c>
      <c r="AX2" s="221" t="str">
        <f t="shared" si="0"/>
        <v>GDP at basic prices</v>
      </c>
      <c r="AY2" s="221" t="str">
        <f t="shared" si="0"/>
        <v>Net Taxes</v>
      </c>
      <c r="AZ2" s="221" t="str">
        <f t="shared" si="0"/>
        <v>GDP at Constant Prices</v>
      </c>
      <c r="BB2" s="223" t="s">
        <v>61</v>
      </c>
      <c r="BC2" s="223" t="s">
        <v>126</v>
      </c>
      <c r="BD2" s="223" t="s">
        <v>127</v>
      </c>
    </row>
    <row r="3" spans="1:56">
      <c r="A3" t="s">
        <v>141</v>
      </c>
      <c r="B3" s="150">
        <v>609.05579999999998</v>
      </c>
      <c r="C3" s="150">
        <v>100.47076</v>
      </c>
      <c r="D3" s="150">
        <v>129.68677299999999</v>
      </c>
      <c r="E3" s="150">
        <v>98.581844000000004</v>
      </c>
      <c r="F3" s="150">
        <v>112.369</v>
      </c>
      <c r="G3" s="150">
        <v>412.73537199999998</v>
      </c>
      <c r="H3" s="150">
        <v>37.848132</v>
      </c>
      <c r="I3" s="150">
        <v>54.190928</v>
      </c>
      <c r="J3" s="150">
        <v>247.38156515047999</v>
      </c>
      <c r="K3" s="150">
        <v>275.27246400000001</v>
      </c>
      <c r="L3" s="150">
        <v>198.39946800000001</v>
      </c>
      <c r="M3" s="150">
        <v>609.08018500000003</v>
      </c>
      <c r="N3" s="150">
        <v>121.725764</v>
      </c>
      <c r="O3" s="150">
        <v>112.543359</v>
      </c>
      <c r="P3" s="150">
        <v>97.85</v>
      </c>
      <c r="Q3" s="150">
        <v>134.805218</v>
      </c>
      <c r="R3" s="150">
        <v>217.35653400000001</v>
      </c>
      <c r="S3" s="150">
        <v>163.95251500000001</v>
      </c>
      <c r="T3" s="150">
        <v>62.421320999999999</v>
      </c>
      <c r="U3" s="150">
        <v>119.876121</v>
      </c>
      <c r="V3" s="150">
        <v>3915.6031231504799</v>
      </c>
      <c r="W3" s="150">
        <v>171.93870200000001</v>
      </c>
      <c r="X3" s="150">
        <v>4087.5418251504798</v>
      </c>
      <c r="Y3" s="150"/>
      <c r="Z3" s="225">
        <f>SUM(B3:E3)</f>
        <v>937.79517700000008</v>
      </c>
      <c r="AA3" s="225">
        <f>SUM(F3:J3)</f>
        <v>864.52499715047998</v>
      </c>
      <c r="AB3" s="225">
        <f>SUM(K3:U3)</f>
        <v>2113.2829489999999</v>
      </c>
      <c r="AC3" s="224"/>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25">
        <f>SUM(AD3:AG3)</f>
        <v>1373</v>
      </c>
      <c r="BC3" s="225">
        <f>SUM(AH3:AL3)</f>
        <v>865</v>
      </c>
      <c r="BD3" s="225">
        <f>SUM(AM3:AW3)</f>
        <v>2046</v>
      </c>
    </row>
    <row r="4" spans="1:56">
      <c r="A4" t="s">
        <v>142</v>
      </c>
      <c r="B4" s="150">
        <v>330.01712300000003</v>
      </c>
      <c r="C4" s="150">
        <v>85.512172000000007</v>
      </c>
      <c r="D4" s="150">
        <v>204.04796200000001</v>
      </c>
      <c r="E4" s="150">
        <v>85.242242000000005</v>
      </c>
      <c r="F4" s="150">
        <v>106.039863</v>
      </c>
      <c r="G4" s="150">
        <v>436.18658499999998</v>
      </c>
      <c r="H4" s="150">
        <v>37.492435</v>
      </c>
      <c r="I4" s="150">
        <v>56.042662</v>
      </c>
      <c r="J4" s="150">
        <v>248.51997715048</v>
      </c>
      <c r="K4" s="150">
        <v>272.37387899999999</v>
      </c>
      <c r="L4" s="150">
        <v>212.76350199999999</v>
      </c>
      <c r="M4" s="150">
        <v>551.439526</v>
      </c>
      <c r="N4" s="150">
        <v>112.69264</v>
      </c>
      <c r="O4" s="150">
        <v>121.53545699999999</v>
      </c>
      <c r="P4" s="150">
        <v>97.85</v>
      </c>
      <c r="Q4" s="150">
        <v>134.624053</v>
      </c>
      <c r="R4" s="150">
        <v>216.624391</v>
      </c>
      <c r="S4" s="150">
        <v>163.353959</v>
      </c>
      <c r="T4" s="150">
        <v>62.432642000000001</v>
      </c>
      <c r="U4" s="150">
        <v>325.688399</v>
      </c>
      <c r="V4" s="150">
        <v>3860.4794691504799</v>
      </c>
      <c r="W4" s="150">
        <v>207.277107</v>
      </c>
      <c r="X4" s="150">
        <v>4067.7565761504802</v>
      </c>
      <c r="Y4" s="150"/>
      <c r="Z4" s="225">
        <f t="shared" ref="Z4:Z23" si="1">SUM(B4:E4)</f>
        <v>704.81949900000006</v>
      </c>
      <c r="AA4" s="225">
        <f t="shared" ref="AA4:AA23" si="2">SUM(F4:J4)</f>
        <v>884.28152215047999</v>
      </c>
      <c r="AB4" s="225">
        <f t="shared" ref="AB4:AB23" si="3">SUM(K4:U4)</f>
        <v>2271.3784479999999</v>
      </c>
      <c r="AC4" s="224"/>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25">
        <f t="shared" ref="BB4:BB23" si="4">SUM(AD4:AG4)</f>
        <v>1296</v>
      </c>
      <c r="BC4" s="225">
        <f t="shared" ref="BC4:BC23" si="5">SUM(AH4:AL4)</f>
        <v>881</v>
      </c>
      <c r="BD4" s="225">
        <f t="shared" ref="BD4:BD23" si="6">SUM(AM4:AW4)</f>
        <v>2292</v>
      </c>
    </row>
    <row r="5" spans="1:56">
      <c r="A5" t="s">
        <v>143</v>
      </c>
      <c r="B5" s="150">
        <v>1356.007705</v>
      </c>
      <c r="C5" s="150">
        <v>80.450757999999993</v>
      </c>
      <c r="D5" s="150">
        <v>202.06716700000001</v>
      </c>
      <c r="E5" s="150">
        <v>146.56620799999999</v>
      </c>
      <c r="F5" s="150">
        <v>137.860207</v>
      </c>
      <c r="G5" s="150">
        <v>474.39156700000001</v>
      </c>
      <c r="H5" s="150">
        <v>34.427036000000001</v>
      </c>
      <c r="I5" s="150">
        <v>57.222219000000003</v>
      </c>
      <c r="J5" s="150">
        <v>249.08909515048001</v>
      </c>
      <c r="K5" s="150">
        <v>278.01450799999998</v>
      </c>
      <c r="L5" s="150">
        <v>236.397032</v>
      </c>
      <c r="M5" s="150">
        <v>610.43656299999998</v>
      </c>
      <c r="N5" s="150">
        <v>119.822639</v>
      </c>
      <c r="O5" s="150">
        <v>129.31007500000001</v>
      </c>
      <c r="P5" s="150">
        <v>97.85</v>
      </c>
      <c r="Q5" s="150">
        <v>117.796144</v>
      </c>
      <c r="R5" s="150">
        <v>215.158928</v>
      </c>
      <c r="S5" s="150">
        <v>162.15619699999999</v>
      </c>
      <c r="T5" s="150">
        <v>62.455660999999999</v>
      </c>
      <c r="U5" s="150">
        <v>109.014228</v>
      </c>
      <c r="V5" s="150">
        <v>4876.4939371504797</v>
      </c>
      <c r="W5" s="150">
        <v>196.61867000000001</v>
      </c>
      <c r="X5" s="150">
        <v>5073.1126071504796</v>
      </c>
      <c r="Y5" s="150"/>
      <c r="Z5" s="225">
        <f t="shared" si="1"/>
        <v>1785.0918379999998</v>
      </c>
      <c r="AA5" s="225">
        <f t="shared" si="2"/>
        <v>952.99012415048014</v>
      </c>
      <c r="AB5" s="225">
        <f t="shared" si="3"/>
        <v>2138.411975</v>
      </c>
      <c r="AC5" s="224"/>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25">
        <f t="shared" si="4"/>
        <v>1333</v>
      </c>
      <c r="BC5" s="225">
        <f t="shared" si="5"/>
        <v>966</v>
      </c>
      <c r="BD5" s="225">
        <f t="shared" si="6"/>
        <v>2154</v>
      </c>
    </row>
    <row r="6" spans="1:56">
      <c r="A6" t="s">
        <v>144</v>
      </c>
      <c r="B6" s="150">
        <v>1498.619373</v>
      </c>
      <c r="C6" s="150">
        <v>170.66631000000001</v>
      </c>
      <c r="D6" s="150">
        <v>200.19809699999999</v>
      </c>
      <c r="E6" s="150">
        <v>117.909706</v>
      </c>
      <c r="F6" s="150">
        <v>141.13093000000001</v>
      </c>
      <c r="G6" s="150">
        <v>500.18647600000003</v>
      </c>
      <c r="H6" s="150">
        <v>32.932397000000002</v>
      </c>
      <c r="I6" s="150">
        <v>56.944191000000004</v>
      </c>
      <c r="J6" s="150">
        <v>271.28380415048002</v>
      </c>
      <c r="K6" s="150">
        <v>315.03914900000001</v>
      </c>
      <c r="L6" s="150">
        <v>246.539997</v>
      </c>
      <c r="M6" s="150">
        <v>586.24372600000004</v>
      </c>
      <c r="N6" s="150">
        <v>128.75895700000001</v>
      </c>
      <c r="O6" s="150">
        <v>109.51110799999999</v>
      </c>
      <c r="P6" s="150">
        <v>97.85</v>
      </c>
      <c r="Q6" s="150">
        <v>135.274585</v>
      </c>
      <c r="R6" s="150">
        <v>212.96014700000001</v>
      </c>
      <c r="S6" s="150">
        <v>165.537329</v>
      </c>
      <c r="T6" s="150">
        <v>62.490375999999998</v>
      </c>
      <c r="U6" s="150">
        <v>107.021252</v>
      </c>
      <c r="V6" s="150">
        <v>5157.0979101504799</v>
      </c>
      <c r="W6" s="150">
        <v>319.56552099999999</v>
      </c>
      <c r="X6" s="150">
        <v>5476.6634311504804</v>
      </c>
      <c r="Y6" s="150"/>
      <c r="Z6" s="225">
        <f t="shared" si="1"/>
        <v>1987.3934859999999</v>
      </c>
      <c r="AA6" s="225">
        <f t="shared" si="2"/>
        <v>1002.4777981504801</v>
      </c>
      <c r="AB6" s="225">
        <f t="shared" si="3"/>
        <v>2167.2266260000001</v>
      </c>
      <c r="AC6" s="224"/>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25">
        <f t="shared" si="4"/>
        <v>1391</v>
      </c>
      <c r="BC6" s="225">
        <f t="shared" si="5"/>
        <v>994</v>
      </c>
      <c r="BD6" s="225">
        <f t="shared" si="6"/>
        <v>2187</v>
      </c>
    </row>
    <row r="7" spans="1:56">
      <c r="A7" t="s">
        <v>145</v>
      </c>
      <c r="B7" s="150">
        <v>575.58937900000001</v>
      </c>
      <c r="C7" s="150">
        <v>108.007597</v>
      </c>
      <c r="D7" s="150">
        <v>127.630352</v>
      </c>
      <c r="E7" s="150">
        <v>82.276488999999998</v>
      </c>
      <c r="F7" s="150">
        <v>135.778503</v>
      </c>
      <c r="G7" s="150">
        <v>438.20746400000002</v>
      </c>
      <c r="H7" s="150">
        <v>34.793066000000003</v>
      </c>
      <c r="I7" s="150">
        <v>56.498809000000001</v>
      </c>
      <c r="J7" s="150">
        <v>325.58907331130303</v>
      </c>
      <c r="K7" s="150">
        <v>293.15983999999997</v>
      </c>
      <c r="L7" s="150">
        <v>224.35709700000001</v>
      </c>
      <c r="M7" s="150">
        <v>659.93488400000001</v>
      </c>
      <c r="N7" s="150">
        <v>125.628062</v>
      </c>
      <c r="O7" s="150">
        <v>133.788714</v>
      </c>
      <c r="P7" s="150">
        <v>100.19840000000001</v>
      </c>
      <c r="Q7" s="150">
        <v>137.47031799999999</v>
      </c>
      <c r="R7" s="150">
        <v>236.91163700000001</v>
      </c>
      <c r="S7" s="150">
        <v>174.83779100000001</v>
      </c>
      <c r="T7" s="150">
        <v>62.661862999999997</v>
      </c>
      <c r="U7" s="150">
        <v>193.36125699999999</v>
      </c>
      <c r="V7" s="150">
        <v>4226.6805953112998</v>
      </c>
      <c r="W7" s="150">
        <v>317.33351599999997</v>
      </c>
      <c r="X7" s="150">
        <v>4544.0141113113004</v>
      </c>
      <c r="Y7" s="150"/>
      <c r="Z7" s="225">
        <f t="shared" si="1"/>
        <v>893.50381700000003</v>
      </c>
      <c r="AA7" s="225">
        <f t="shared" si="2"/>
        <v>990.86691531130305</v>
      </c>
      <c r="AB7" s="225">
        <f t="shared" si="3"/>
        <v>2342.309863</v>
      </c>
      <c r="AC7" s="224"/>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25">
        <f t="shared" si="4"/>
        <v>1304</v>
      </c>
      <c r="BC7" s="225">
        <f t="shared" si="5"/>
        <v>989</v>
      </c>
      <c r="BD7" s="225">
        <f t="shared" si="6"/>
        <v>2262</v>
      </c>
    </row>
    <row r="8" spans="1:56">
      <c r="A8" t="s">
        <v>146</v>
      </c>
      <c r="B8" s="150">
        <v>333.66665399999999</v>
      </c>
      <c r="C8" s="150">
        <v>91.074897000000007</v>
      </c>
      <c r="D8" s="150">
        <v>193.06372999999999</v>
      </c>
      <c r="E8" s="150">
        <v>84.595682999999994</v>
      </c>
      <c r="F8" s="150">
        <v>129.747973</v>
      </c>
      <c r="G8" s="150">
        <v>451.68599399999999</v>
      </c>
      <c r="H8" s="150">
        <v>27.301738</v>
      </c>
      <c r="I8" s="150">
        <v>55.433644999999999</v>
      </c>
      <c r="J8" s="150">
        <v>355.18157931130298</v>
      </c>
      <c r="K8" s="150">
        <v>282.455647</v>
      </c>
      <c r="L8" s="150">
        <v>223.55081999999999</v>
      </c>
      <c r="M8" s="150">
        <v>643.01770599999998</v>
      </c>
      <c r="N8" s="150">
        <v>128.736547</v>
      </c>
      <c r="O8" s="150">
        <v>127.781378</v>
      </c>
      <c r="P8" s="150">
        <v>100.19840000000001</v>
      </c>
      <c r="Q8" s="150">
        <v>135.74328399999999</v>
      </c>
      <c r="R8" s="150">
        <v>238.109655</v>
      </c>
      <c r="S8" s="150">
        <v>178.15773100000001</v>
      </c>
      <c r="T8" s="150">
        <v>65.487447000000003</v>
      </c>
      <c r="U8" s="150">
        <v>193.260896</v>
      </c>
      <c r="V8" s="150">
        <v>4038.2514043113001</v>
      </c>
      <c r="W8" s="150">
        <v>322.96227399999998</v>
      </c>
      <c r="X8" s="150">
        <v>4361.2136783113001</v>
      </c>
      <c r="Y8" s="150"/>
      <c r="Z8" s="225">
        <f t="shared" si="1"/>
        <v>702.40096400000004</v>
      </c>
      <c r="AA8" s="225">
        <f t="shared" si="2"/>
        <v>1019.3509293113029</v>
      </c>
      <c r="AB8" s="225">
        <f t="shared" si="3"/>
        <v>2316.499511</v>
      </c>
      <c r="AC8" s="224"/>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25">
        <f t="shared" si="4"/>
        <v>1301</v>
      </c>
      <c r="BC8" s="225">
        <f t="shared" si="5"/>
        <v>1009</v>
      </c>
      <c r="BD8" s="225">
        <f t="shared" si="6"/>
        <v>2365</v>
      </c>
    </row>
    <row r="9" spans="1:56">
      <c r="A9" t="s">
        <v>147</v>
      </c>
      <c r="B9" s="150">
        <v>1380.4138069999999</v>
      </c>
      <c r="C9" s="150">
        <v>84.790925999999999</v>
      </c>
      <c r="D9" s="150">
        <v>192.43059500000001</v>
      </c>
      <c r="E9" s="150">
        <v>138.277221</v>
      </c>
      <c r="F9" s="150">
        <v>136.209642</v>
      </c>
      <c r="G9" s="150">
        <v>427.18654400000003</v>
      </c>
      <c r="H9" s="150">
        <v>25.340070999999998</v>
      </c>
      <c r="I9" s="150">
        <v>55.993074999999997</v>
      </c>
      <c r="J9" s="150">
        <v>326.299436311303</v>
      </c>
      <c r="K9" s="150">
        <v>288.25342899999998</v>
      </c>
      <c r="L9" s="150">
        <v>203.35971599999999</v>
      </c>
      <c r="M9" s="150">
        <v>630.25327500000003</v>
      </c>
      <c r="N9" s="150">
        <v>124.43789099999999</v>
      </c>
      <c r="O9" s="150">
        <v>150.10711599999999</v>
      </c>
      <c r="P9" s="150">
        <v>100.19840000000001</v>
      </c>
      <c r="Q9" s="150">
        <v>122.929608</v>
      </c>
      <c r="R9" s="150">
        <v>240.263656</v>
      </c>
      <c r="S9" s="150">
        <v>180.56642400000001</v>
      </c>
      <c r="T9" s="150">
        <v>65.893068</v>
      </c>
      <c r="U9" s="150">
        <v>174.63103000000001</v>
      </c>
      <c r="V9" s="150">
        <v>5047.8349303113</v>
      </c>
      <c r="W9" s="150">
        <v>315.08639299999999</v>
      </c>
      <c r="X9" s="150">
        <v>5362.9213233112996</v>
      </c>
      <c r="Y9" s="150"/>
      <c r="Z9" s="225">
        <f t="shared" si="1"/>
        <v>1795.9125489999999</v>
      </c>
      <c r="AA9" s="225">
        <f t="shared" si="2"/>
        <v>971.028768311303</v>
      </c>
      <c r="AB9" s="225">
        <f t="shared" si="3"/>
        <v>2280.8936130000002</v>
      </c>
      <c r="AC9" s="224"/>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25">
        <f t="shared" si="4"/>
        <v>1340</v>
      </c>
      <c r="BC9" s="225">
        <f t="shared" si="5"/>
        <v>986</v>
      </c>
      <c r="BD9" s="225">
        <f t="shared" si="6"/>
        <v>2296</v>
      </c>
    </row>
    <row r="10" spans="1:56">
      <c r="A10" t="s">
        <v>148</v>
      </c>
      <c r="B10" s="150">
        <v>1452.9301599999999</v>
      </c>
      <c r="C10" s="150">
        <v>173.92658</v>
      </c>
      <c r="D10" s="150">
        <v>192.77532299999999</v>
      </c>
      <c r="E10" s="150">
        <v>110.65060699999999</v>
      </c>
      <c r="F10" s="150">
        <v>129.86388199999999</v>
      </c>
      <c r="G10" s="150">
        <v>484.21999799999998</v>
      </c>
      <c r="H10" s="150">
        <v>30.765125000000001</v>
      </c>
      <c r="I10" s="150">
        <v>59.074471000000003</v>
      </c>
      <c r="J10" s="150">
        <v>244.491821311303</v>
      </c>
      <c r="K10" s="150">
        <v>338.73108400000001</v>
      </c>
      <c r="L10" s="150">
        <v>265.33236699999998</v>
      </c>
      <c r="M10" s="150">
        <v>640.19413499999996</v>
      </c>
      <c r="N10" s="150">
        <v>123.997499</v>
      </c>
      <c r="O10" s="150">
        <v>148.122793</v>
      </c>
      <c r="P10" s="150">
        <v>100.19840000000001</v>
      </c>
      <c r="Q10" s="150">
        <v>146.55679000000001</v>
      </c>
      <c r="R10" s="150">
        <v>244.31505300000001</v>
      </c>
      <c r="S10" s="150">
        <v>186.93805399999999</v>
      </c>
      <c r="T10" s="150">
        <v>65.257622999999995</v>
      </c>
      <c r="U10" s="150">
        <v>159.046817</v>
      </c>
      <c r="V10" s="150">
        <v>5297.3885823112996</v>
      </c>
      <c r="W10" s="150">
        <v>348.01781699999998</v>
      </c>
      <c r="X10" s="150">
        <v>5645.4063993113004</v>
      </c>
      <c r="Y10" s="150"/>
      <c r="Z10" s="225">
        <f t="shared" si="1"/>
        <v>1930.2826700000001</v>
      </c>
      <c r="AA10" s="225">
        <f t="shared" si="2"/>
        <v>948.41529731130299</v>
      </c>
      <c r="AB10" s="225">
        <f t="shared" si="3"/>
        <v>2418.690615</v>
      </c>
      <c r="AC10" s="224"/>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25">
        <f t="shared" si="4"/>
        <v>1350</v>
      </c>
      <c r="BC10" s="225">
        <f t="shared" si="5"/>
        <v>939</v>
      </c>
      <c r="BD10" s="225">
        <f t="shared" si="6"/>
        <v>2452</v>
      </c>
    </row>
    <row r="11" spans="1:56">
      <c r="A11" t="s">
        <v>149</v>
      </c>
      <c r="B11" s="150">
        <v>608.64989700000001</v>
      </c>
      <c r="C11" s="150">
        <v>130.40921599999999</v>
      </c>
      <c r="D11" s="150">
        <v>127.910048</v>
      </c>
      <c r="E11" s="150">
        <v>91.463976000000002</v>
      </c>
      <c r="F11" s="150">
        <v>129.83433099999999</v>
      </c>
      <c r="G11" s="150">
        <v>475.64816000000002</v>
      </c>
      <c r="H11" s="150">
        <v>33.404618999999997</v>
      </c>
      <c r="I11" s="150">
        <v>57.945379000000003</v>
      </c>
      <c r="J11" s="150">
        <v>433.94206642012</v>
      </c>
      <c r="K11" s="150">
        <v>312.01943399999999</v>
      </c>
      <c r="L11" s="150">
        <v>286.68681400000003</v>
      </c>
      <c r="M11" s="150">
        <v>709.71710099999996</v>
      </c>
      <c r="N11" s="150">
        <v>145.24478199999999</v>
      </c>
      <c r="O11" s="150">
        <v>150.10359700000001</v>
      </c>
      <c r="P11" s="150">
        <v>102.60316160000001</v>
      </c>
      <c r="Q11" s="150">
        <v>133.31828200000001</v>
      </c>
      <c r="R11" s="150">
        <v>256.84794299999999</v>
      </c>
      <c r="S11" s="150">
        <v>195.19663800000001</v>
      </c>
      <c r="T11" s="150">
        <v>63.779926000000003</v>
      </c>
      <c r="U11" s="150">
        <v>211.75370699999999</v>
      </c>
      <c r="V11" s="150">
        <v>4656.4790780201201</v>
      </c>
      <c r="W11" s="150">
        <v>287.26727899999997</v>
      </c>
      <c r="X11" s="150">
        <v>4943.7463570201198</v>
      </c>
      <c r="Y11" s="150"/>
      <c r="Z11" s="225">
        <f t="shared" si="1"/>
        <v>958.43313699999999</v>
      </c>
      <c r="AA11" s="225">
        <f t="shared" si="2"/>
        <v>1130.7745554201201</v>
      </c>
      <c r="AB11" s="225">
        <f t="shared" si="3"/>
        <v>2567.2713855999996</v>
      </c>
      <c r="AC11" s="224"/>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25">
        <f t="shared" si="4"/>
        <v>1391</v>
      </c>
      <c r="BC11" s="225">
        <f t="shared" si="5"/>
        <v>1132</v>
      </c>
      <c r="BD11" s="225">
        <f t="shared" si="6"/>
        <v>2474</v>
      </c>
    </row>
    <row r="12" spans="1:56">
      <c r="A12" t="s">
        <v>150</v>
      </c>
      <c r="B12" s="150">
        <v>375.03963599999997</v>
      </c>
      <c r="C12" s="150">
        <v>100.738596</v>
      </c>
      <c r="D12" s="150">
        <v>185.657929</v>
      </c>
      <c r="E12" s="150">
        <v>117.223765</v>
      </c>
      <c r="F12" s="150">
        <v>138.33285799999999</v>
      </c>
      <c r="G12" s="150">
        <v>448.23824300000001</v>
      </c>
      <c r="H12" s="150">
        <v>35.294189000000003</v>
      </c>
      <c r="I12" s="150">
        <v>55.752994000000001</v>
      </c>
      <c r="J12" s="150">
        <v>447.45744742011999</v>
      </c>
      <c r="K12" s="150">
        <v>325.306149</v>
      </c>
      <c r="L12" s="150">
        <v>258.62655000000001</v>
      </c>
      <c r="M12" s="150">
        <v>630.62294299999996</v>
      </c>
      <c r="N12" s="150">
        <v>146.087546</v>
      </c>
      <c r="O12" s="150">
        <v>90.571258</v>
      </c>
      <c r="P12" s="150">
        <v>102.60316160000001</v>
      </c>
      <c r="Q12" s="150">
        <v>127.866901</v>
      </c>
      <c r="R12" s="150">
        <v>265.689367</v>
      </c>
      <c r="S12" s="150">
        <v>201.42310000000001</v>
      </c>
      <c r="T12" s="150">
        <v>64.056558999999993</v>
      </c>
      <c r="U12" s="150">
        <v>200.71002200000001</v>
      </c>
      <c r="V12" s="150">
        <v>4317.2992140201204</v>
      </c>
      <c r="W12" s="150">
        <v>299.04368199999999</v>
      </c>
      <c r="X12" s="150">
        <v>4616.34289602012</v>
      </c>
      <c r="Y12" s="150"/>
      <c r="Z12" s="225">
        <f t="shared" si="1"/>
        <v>778.65992599999993</v>
      </c>
      <c r="AA12" s="225">
        <f t="shared" si="2"/>
        <v>1125.0757314201198</v>
      </c>
      <c r="AB12" s="225">
        <f t="shared" si="3"/>
        <v>2413.5635566000001</v>
      </c>
      <c r="AC12" s="224"/>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25">
        <f t="shared" si="4"/>
        <v>1454</v>
      </c>
      <c r="BC12" s="225">
        <f t="shared" si="5"/>
        <v>1102</v>
      </c>
      <c r="BD12" s="225">
        <f t="shared" si="6"/>
        <v>2456</v>
      </c>
    </row>
    <row r="13" spans="1:56">
      <c r="A13" t="s">
        <v>151</v>
      </c>
      <c r="B13" s="150">
        <v>1514.356691</v>
      </c>
      <c r="C13" s="150">
        <v>88.889268000000001</v>
      </c>
      <c r="D13" s="150">
        <v>186.10933900000001</v>
      </c>
      <c r="E13" s="150">
        <v>153.98886999999999</v>
      </c>
      <c r="F13" s="150">
        <v>138.31036900000001</v>
      </c>
      <c r="G13" s="150">
        <v>456.19342599999999</v>
      </c>
      <c r="H13" s="150">
        <v>32.936821000000002</v>
      </c>
      <c r="I13" s="150">
        <v>56.086821999999998</v>
      </c>
      <c r="J13" s="150">
        <v>430.66881842011998</v>
      </c>
      <c r="K13" s="150">
        <v>340.39434699999998</v>
      </c>
      <c r="L13" s="150">
        <v>231.42348699999999</v>
      </c>
      <c r="M13" s="150">
        <v>700.15433800000005</v>
      </c>
      <c r="N13" s="150">
        <v>153.78579400000001</v>
      </c>
      <c r="O13" s="150">
        <v>213.058637</v>
      </c>
      <c r="P13" s="150">
        <v>102.60316160000001</v>
      </c>
      <c r="Q13" s="150">
        <v>143.01554200000001</v>
      </c>
      <c r="R13" s="150">
        <v>274.42325699999998</v>
      </c>
      <c r="S13" s="150">
        <v>207.68837300000001</v>
      </c>
      <c r="T13" s="150">
        <v>69.870572999999993</v>
      </c>
      <c r="U13" s="150">
        <v>189.02052900000001</v>
      </c>
      <c r="V13" s="150">
        <v>5682.9784630201202</v>
      </c>
      <c r="W13" s="150">
        <v>301.17671100000001</v>
      </c>
      <c r="X13" s="150">
        <v>5984.1551740201203</v>
      </c>
      <c r="Y13" s="150"/>
      <c r="Z13" s="225">
        <f t="shared" si="1"/>
        <v>1943.3441679999999</v>
      </c>
      <c r="AA13" s="225">
        <f t="shared" si="2"/>
        <v>1114.1962564201199</v>
      </c>
      <c r="AB13" s="225">
        <f t="shared" si="3"/>
        <v>2625.4380386000003</v>
      </c>
      <c r="AC13" s="224"/>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25">
        <f t="shared" si="4"/>
        <v>1444</v>
      </c>
      <c r="BC13" s="225">
        <f t="shared" si="5"/>
        <v>1131</v>
      </c>
      <c r="BD13" s="225">
        <f t="shared" si="6"/>
        <v>2633</v>
      </c>
    </row>
    <row r="14" spans="1:56">
      <c r="A14" t="s">
        <v>152</v>
      </c>
      <c r="B14" s="150">
        <v>1566.4537760000001</v>
      </c>
      <c r="C14" s="150">
        <v>161.06292099999999</v>
      </c>
      <c r="D14" s="150">
        <v>182.72268299999999</v>
      </c>
      <c r="E14" s="150">
        <v>125.32338900000001</v>
      </c>
      <c r="F14" s="150">
        <v>137.92244199999999</v>
      </c>
      <c r="G14" s="150">
        <v>487.92017099999998</v>
      </c>
      <c r="H14" s="150">
        <v>39.464371</v>
      </c>
      <c r="I14" s="150">
        <v>59.114804999999997</v>
      </c>
      <c r="J14" s="150">
        <v>427.39608642012001</v>
      </c>
      <c r="K14" s="150">
        <v>339.180071</v>
      </c>
      <c r="L14" s="150">
        <v>222.96315100000001</v>
      </c>
      <c r="M14" s="150">
        <v>631.405618</v>
      </c>
      <c r="N14" s="150">
        <v>155.78187800000001</v>
      </c>
      <c r="O14" s="150">
        <v>166.36650700000001</v>
      </c>
      <c r="P14" s="150">
        <v>102.60316160000001</v>
      </c>
      <c r="Q14" s="150">
        <v>128.59927500000001</v>
      </c>
      <c r="R14" s="150">
        <v>284.83943299999999</v>
      </c>
      <c r="S14" s="150">
        <v>209.99188899999999</v>
      </c>
      <c r="T14" s="150">
        <v>73.092943000000005</v>
      </c>
      <c r="U14" s="150">
        <v>184.815742</v>
      </c>
      <c r="V14" s="150">
        <v>5687.0203130201198</v>
      </c>
      <c r="W14" s="150">
        <v>360.81232899999998</v>
      </c>
      <c r="X14" s="150">
        <v>6047.8326420201201</v>
      </c>
      <c r="Y14" s="150"/>
      <c r="Z14" s="225">
        <f t="shared" si="1"/>
        <v>2035.5627689999999</v>
      </c>
      <c r="AA14" s="225">
        <f t="shared" si="2"/>
        <v>1151.8178754201201</v>
      </c>
      <c r="AB14" s="225">
        <f t="shared" si="3"/>
        <v>2499.6396685999998</v>
      </c>
      <c r="AC14" s="224"/>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25">
        <f t="shared" si="4"/>
        <v>1418</v>
      </c>
      <c r="BC14" s="225">
        <f t="shared" si="5"/>
        <v>1148</v>
      </c>
      <c r="BD14" s="225">
        <f t="shared" si="6"/>
        <v>2540</v>
      </c>
    </row>
    <row r="15" spans="1:56">
      <c r="A15" t="s">
        <v>153</v>
      </c>
      <c r="B15" s="150">
        <v>642.18124699999998</v>
      </c>
      <c r="C15" s="150">
        <v>124.420047</v>
      </c>
      <c r="D15" s="150">
        <v>125.35151999999999</v>
      </c>
      <c r="E15" s="150">
        <v>109.698306</v>
      </c>
      <c r="F15" s="150">
        <v>136.97874999999999</v>
      </c>
      <c r="G15" s="150">
        <v>453.29557899999998</v>
      </c>
      <c r="H15" s="150">
        <v>38.497987999999999</v>
      </c>
      <c r="I15" s="150">
        <v>61.359870000000001</v>
      </c>
      <c r="J15" s="150">
        <v>483.18207876344599</v>
      </c>
      <c r="K15" s="150">
        <v>341.643666</v>
      </c>
      <c r="L15" s="150">
        <v>257.090328</v>
      </c>
      <c r="M15" s="150">
        <v>747.45977100000005</v>
      </c>
      <c r="N15" s="150">
        <v>147.97250600000001</v>
      </c>
      <c r="O15" s="150">
        <v>147.317024</v>
      </c>
      <c r="P15" s="150">
        <v>105.06563747840001</v>
      </c>
      <c r="Q15" s="150">
        <v>150.978588</v>
      </c>
      <c r="R15" s="150">
        <v>292.02819599999998</v>
      </c>
      <c r="S15" s="150">
        <v>218.67675500000001</v>
      </c>
      <c r="T15" s="150">
        <v>75.254469999999998</v>
      </c>
      <c r="U15" s="150">
        <v>170.31050999999999</v>
      </c>
      <c r="V15" s="150">
        <v>4828.7628372418503</v>
      </c>
      <c r="W15" s="150">
        <v>244.66217800000001</v>
      </c>
      <c r="X15" s="150">
        <v>5073.4250152418499</v>
      </c>
      <c r="Y15" s="150"/>
      <c r="Z15" s="225">
        <f t="shared" si="1"/>
        <v>1001.65112</v>
      </c>
      <c r="AA15" s="225">
        <f t="shared" si="2"/>
        <v>1173.314265763446</v>
      </c>
      <c r="AB15" s="225">
        <f t="shared" si="3"/>
        <v>2653.7974514783996</v>
      </c>
      <c r="AC15" s="224"/>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25">
        <f t="shared" si="4"/>
        <v>1460</v>
      </c>
      <c r="BC15" s="225">
        <f t="shared" si="5"/>
        <v>1160</v>
      </c>
      <c r="BD15" s="225">
        <f t="shared" si="6"/>
        <v>2558</v>
      </c>
    </row>
    <row r="16" spans="1:56">
      <c r="A16" t="s">
        <v>154</v>
      </c>
      <c r="B16" s="150">
        <v>395.48273499999999</v>
      </c>
      <c r="C16" s="150">
        <v>102.98153600000001</v>
      </c>
      <c r="D16" s="150">
        <v>186.857461</v>
      </c>
      <c r="E16" s="150">
        <v>106.173963</v>
      </c>
      <c r="F16" s="150">
        <v>146.43867399999999</v>
      </c>
      <c r="G16" s="150">
        <v>460.38610399999999</v>
      </c>
      <c r="H16" s="150">
        <v>38.139175999999999</v>
      </c>
      <c r="I16" s="150">
        <v>58.837207999999997</v>
      </c>
      <c r="J16" s="150">
        <v>480.47843976344598</v>
      </c>
      <c r="K16" s="150">
        <v>338.07987400000002</v>
      </c>
      <c r="L16" s="150">
        <v>248.44579100000001</v>
      </c>
      <c r="M16" s="150">
        <v>655.10347300000001</v>
      </c>
      <c r="N16" s="150">
        <v>148.40471400000001</v>
      </c>
      <c r="O16" s="150">
        <v>156.453687</v>
      </c>
      <c r="P16" s="150">
        <v>105.06563747840001</v>
      </c>
      <c r="Q16" s="150">
        <v>133.73498799999999</v>
      </c>
      <c r="R16" s="150">
        <v>301.76231999999999</v>
      </c>
      <c r="S16" s="150">
        <v>228.29653400000001</v>
      </c>
      <c r="T16" s="150">
        <v>76.812445999999994</v>
      </c>
      <c r="U16" s="150">
        <v>264.96131200000002</v>
      </c>
      <c r="V16" s="150">
        <v>4632.89607324185</v>
      </c>
      <c r="W16" s="150">
        <v>223.40953500000001</v>
      </c>
      <c r="X16" s="150">
        <v>4856.3056082418498</v>
      </c>
      <c r="Y16" s="150"/>
      <c r="Z16" s="225">
        <f t="shared" si="1"/>
        <v>791.49569499999996</v>
      </c>
      <c r="AA16" s="225">
        <f t="shared" si="2"/>
        <v>1184.279601763446</v>
      </c>
      <c r="AB16" s="225">
        <f t="shared" si="3"/>
        <v>2657.1207764783999</v>
      </c>
      <c r="AC16" s="224"/>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25">
        <f t="shared" si="4"/>
        <v>1496</v>
      </c>
      <c r="BC16" s="225">
        <f t="shared" si="5"/>
        <v>1160</v>
      </c>
      <c r="BD16" s="225">
        <f t="shared" si="6"/>
        <v>2724</v>
      </c>
    </row>
    <row r="17" spans="1:56">
      <c r="A17" t="s">
        <v>155</v>
      </c>
      <c r="B17" s="150">
        <v>1666.6397480000001</v>
      </c>
      <c r="C17" s="150">
        <v>93.577287999999996</v>
      </c>
      <c r="D17" s="150">
        <v>188.655058</v>
      </c>
      <c r="E17" s="150">
        <v>125.739302</v>
      </c>
      <c r="F17" s="150">
        <v>149.841725</v>
      </c>
      <c r="G17" s="150">
        <v>451.29234700000001</v>
      </c>
      <c r="H17" s="150">
        <v>34.356371000000003</v>
      </c>
      <c r="I17" s="150">
        <v>62.091437999999997</v>
      </c>
      <c r="J17" s="150">
        <v>473.36443776344601</v>
      </c>
      <c r="K17" s="150">
        <v>338.62566199999998</v>
      </c>
      <c r="L17" s="150">
        <v>239.19627500000001</v>
      </c>
      <c r="M17" s="150">
        <v>708.27926100000002</v>
      </c>
      <c r="N17" s="150">
        <v>153.361831</v>
      </c>
      <c r="O17" s="150">
        <v>129.70570499999999</v>
      </c>
      <c r="P17" s="150">
        <v>105.06563747840001</v>
      </c>
      <c r="Q17" s="150">
        <v>118.983074</v>
      </c>
      <c r="R17" s="150">
        <v>305.85303699999997</v>
      </c>
      <c r="S17" s="150">
        <v>232.70812900000001</v>
      </c>
      <c r="T17" s="150">
        <v>78.051634000000007</v>
      </c>
      <c r="U17" s="150">
        <v>226.67058700000001</v>
      </c>
      <c r="V17" s="150">
        <v>5882.0585472418497</v>
      </c>
      <c r="W17" s="150">
        <v>232.226012</v>
      </c>
      <c r="X17" s="150">
        <v>6114.2845592418498</v>
      </c>
      <c r="Y17" s="150"/>
      <c r="Z17" s="225">
        <f t="shared" si="1"/>
        <v>2074.6113960000002</v>
      </c>
      <c r="AA17" s="225">
        <f t="shared" si="2"/>
        <v>1170.946318763446</v>
      </c>
      <c r="AB17" s="225">
        <f t="shared" si="3"/>
        <v>2636.5008324783998</v>
      </c>
      <c r="AC17" s="224"/>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25">
        <f t="shared" si="4"/>
        <v>1531</v>
      </c>
      <c r="BC17" s="225">
        <f t="shared" si="5"/>
        <v>1179</v>
      </c>
      <c r="BD17" s="225">
        <f t="shared" si="6"/>
        <v>2649</v>
      </c>
    </row>
    <row r="18" spans="1:56">
      <c r="A18" t="s">
        <v>156</v>
      </c>
      <c r="B18" s="150">
        <v>1775.0962689999999</v>
      </c>
      <c r="C18" s="150">
        <v>181.12112999999999</v>
      </c>
      <c r="D18" s="150">
        <v>186.496115</v>
      </c>
      <c r="E18" s="150">
        <v>118.588429</v>
      </c>
      <c r="F18" s="150">
        <v>147.94085200000001</v>
      </c>
      <c r="G18" s="150">
        <v>478.62597</v>
      </c>
      <c r="H18" s="150">
        <v>40.706465000000001</v>
      </c>
      <c r="I18" s="150">
        <v>64.111484000000004</v>
      </c>
      <c r="J18" s="150">
        <v>464.82777976344602</v>
      </c>
      <c r="K18" s="150">
        <v>369.58180700000003</v>
      </c>
      <c r="L18" s="150">
        <v>217.26844700000001</v>
      </c>
      <c r="M18" s="150">
        <v>679.25749499999995</v>
      </c>
      <c r="N18" s="150">
        <v>174.42566500000001</v>
      </c>
      <c r="O18" s="150">
        <v>244.42358400000001</v>
      </c>
      <c r="P18" s="150">
        <v>105.06563747840001</v>
      </c>
      <c r="Q18" s="150">
        <v>120.80334999999999</v>
      </c>
      <c r="R18" s="150">
        <v>308.55644599999999</v>
      </c>
      <c r="S18" s="150">
        <v>235.218582</v>
      </c>
      <c r="T18" s="150">
        <v>81.681450999999996</v>
      </c>
      <c r="U18" s="150">
        <v>183.157591</v>
      </c>
      <c r="V18" s="150">
        <v>6176.9545492418501</v>
      </c>
      <c r="W18" s="150">
        <v>233.502275</v>
      </c>
      <c r="X18" s="150">
        <v>6410.45682424185</v>
      </c>
      <c r="Y18" s="150"/>
      <c r="Z18" s="225">
        <f t="shared" si="1"/>
        <v>2261.3019429999999</v>
      </c>
      <c r="AA18" s="225">
        <f t="shared" si="2"/>
        <v>1196.212550763446</v>
      </c>
      <c r="AB18" s="225">
        <f t="shared" si="3"/>
        <v>2719.4400554784002</v>
      </c>
      <c r="AC18" s="224"/>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25">
        <f t="shared" si="4"/>
        <v>1568</v>
      </c>
      <c r="BC18" s="225">
        <f t="shared" si="5"/>
        <v>1193</v>
      </c>
      <c r="BD18" s="225">
        <f t="shared" si="6"/>
        <v>2759</v>
      </c>
    </row>
    <row r="19" spans="1:56">
      <c r="A19" t="s">
        <v>157</v>
      </c>
      <c r="B19" s="150">
        <v>702.79202499999997</v>
      </c>
      <c r="C19" s="150">
        <v>133.76794599999999</v>
      </c>
      <c r="D19" s="150">
        <v>126.60817900000001</v>
      </c>
      <c r="E19" s="150">
        <v>99.585246999999995</v>
      </c>
      <c r="F19" s="150">
        <v>143.33960200000001</v>
      </c>
      <c r="G19" s="150">
        <v>474.827946</v>
      </c>
      <c r="H19" s="150">
        <v>43.811079999999997</v>
      </c>
      <c r="I19" s="150">
        <v>62.653621000000001</v>
      </c>
      <c r="J19" s="150">
        <v>461.81316361378299</v>
      </c>
      <c r="K19" s="150">
        <v>378.34635300000002</v>
      </c>
      <c r="L19" s="150">
        <v>268.957582</v>
      </c>
      <c r="M19" s="150">
        <v>759.12419</v>
      </c>
      <c r="N19" s="150">
        <v>193.33510799999999</v>
      </c>
      <c r="O19" s="150">
        <v>221.66629</v>
      </c>
      <c r="P19" s="150">
        <v>107.587212777882</v>
      </c>
      <c r="Q19" s="150">
        <v>158.92018300000001</v>
      </c>
      <c r="R19" s="150">
        <v>311.91965800000003</v>
      </c>
      <c r="S19" s="150">
        <v>237.74456799999999</v>
      </c>
      <c r="T19" s="150">
        <v>84.881833999999998</v>
      </c>
      <c r="U19" s="150">
        <v>250.21186399999999</v>
      </c>
      <c r="V19" s="150">
        <v>5221.89365239166</v>
      </c>
      <c r="W19" s="150">
        <v>193.49142800000001</v>
      </c>
      <c r="X19" s="150">
        <v>5415.3850803916603</v>
      </c>
      <c r="Y19" s="150"/>
      <c r="Z19" s="225">
        <f t="shared" si="1"/>
        <v>1062.7533969999999</v>
      </c>
      <c r="AA19" s="225">
        <f t="shared" si="2"/>
        <v>1186.445412613783</v>
      </c>
      <c r="AB19" s="225">
        <f t="shared" si="3"/>
        <v>2972.6948427778816</v>
      </c>
      <c r="AC19" s="224"/>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25">
        <f t="shared" si="4"/>
        <v>1556</v>
      </c>
      <c r="BC19" s="225">
        <f t="shared" si="5"/>
        <v>1176</v>
      </c>
      <c r="BD19" s="225">
        <f t="shared" si="6"/>
        <v>2861</v>
      </c>
    </row>
    <row r="20" spans="1:56">
      <c r="A20" t="s">
        <v>158</v>
      </c>
      <c r="B20" s="150">
        <v>482.76928800000002</v>
      </c>
      <c r="C20" s="150">
        <v>108.662395</v>
      </c>
      <c r="D20" s="150">
        <v>210.41322600000001</v>
      </c>
      <c r="E20" s="150">
        <v>101.870244</v>
      </c>
      <c r="F20" s="150">
        <v>160.799654</v>
      </c>
      <c r="G20" s="150">
        <v>420.07866200000001</v>
      </c>
      <c r="H20" s="150">
        <v>45.417354000000003</v>
      </c>
      <c r="I20" s="150">
        <v>64.729495</v>
      </c>
      <c r="J20" s="150">
        <v>500.93673061378303</v>
      </c>
      <c r="K20" s="150">
        <v>383.00133199999999</v>
      </c>
      <c r="L20" s="150">
        <v>232.504919</v>
      </c>
      <c r="M20" s="150">
        <v>705.42239199999995</v>
      </c>
      <c r="N20" s="150">
        <v>180.94683699999999</v>
      </c>
      <c r="O20" s="150">
        <v>119.257153</v>
      </c>
      <c r="P20" s="150">
        <v>107.587212777882</v>
      </c>
      <c r="Q20" s="150">
        <v>167.193128</v>
      </c>
      <c r="R20" s="150">
        <v>313.47085900000002</v>
      </c>
      <c r="S20" s="150">
        <v>241.82567800000001</v>
      </c>
      <c r="T20" s="150">
        <v>85.289693999999997</v>
      </c>
      <c r="U20" s="150">
        <v>228.626182</v>
      </c>
      <c r="V20" s="150">
        <v>4860.8024353916599</v>
      </c>
      <c r="W20" s="150">
        <v>246.502306</v>
      </c>
      <c r="X20" s="150">
        <v>5107.3047413916602</v>
      </c>
      <c r="Y20" s="150"/>
      <c r="Z20" s="225">
        <f t="shared" si="1"/>
        <v>903.71515299999999</v>
      </c>
      <c r="AA20" s="225">
        <f t="shared" si="2"/>
        <v>1191.9618956137831</v>
      </c>
      <c r="AB20" s="225">
        <f t="shared" si="3"/>
        <v>2765.1253867778823</v>
      </c>
      <c r="AC20" s="224"/>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25">
        <f t="shared" si="4"/>
        <v>1755</v>
      </c>
      <c r="BC20" s="225">
        <f t="shared" si="5"/>
        <v>1158</v>
      </c>
      <c r="BD20" s="225">
        <f t="shared" si="6"/>
        <v>2828</v>
      </c>
    </row>
    <row r="21" spans="1:56">
      <c r="A21" t="s">
        <v>159</v>
      </c>
      <c r="B21" s="150">
        <v>1732.489656</v>
      </c>
      <c r="C21" s="150">
        <v>97.682964999999996</v>
      </c>
      <c r="D21" s="150">
        <v>210.77196900000001</v>
      </c>
      <c r="E21" s="150">
        <v>145.28813099999999</v>
      </c>
      <c r="F21" s="150">
        <v>162.68700200000001</v>
      </c>
      <c r="G21" s="150">
        <v>525.72093800000005</v>
      </c>
      <c r="H21" s="150">
        <v>40.922738000000003</v>
      </c>
      <c r="I21" s="150">
        <v>66.132298000000006</v>
      </c>
      <c r="J21" s="150">
        <v>490.26606161378299</v>
      </c>
      <c r="K21" s="150">
        <v>401.08038900000003</v>
      </c>
      <c r="L21" s="150">
        <v>263.66505899999999</v>
      </c>
      <c r="M21" s="150">
        <v>745.68753400000003</v>
      </c>
      <c r="N21" s="150">
        <v>194.46968799999999</v>
      </c>
      <c r="O21" s="150">
        <v>232.25185200000001</v>
      </c>
      <c r="P21" s="150">
        <v>107.587212777882</v>
      </c>
      <c r="Q21" s="150">
        <v>151.61407</v>
      </c>
      <c r="R21" s="150">
        <v>311.65697399999999</v>
      </c>
      <c r="S21" s="150">
        <v>241.82450299999999</v>
      </c>
      <c r="T21" s="150">
        <v>84.999414000000002</v>
      </c>
      <c r="U21" s="150">
        <v>217.91108500000001</v>
      </c>
      <c r="V21" s="150">
        <v>6424.7095393916597</v>
      </c>
      <c r="W21" s="150">
        <v>223.20837700000001</v>
      </c>
      <c r="X21" s="150">
        <v>6647.9179163916597</v>
      </c>
      <c r="Y21" s="150"/>
      <c r="Z21" s="225">
        <f t="shared" si="1"/>
        <v>2186.2327209999999</v>
      </c>
      <c r="AA21" s="225">
        <f t="shared" si="2"/>
        <v>1285.729037613783</v>
      </c>
      <c r="AB21" s="225">
        <f t="shared" si="3"/>
        <v>2952.7477807778819</v>
      </c>
      <c r="AC21" s="224"/>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25">
        <f t="shared" si="4"/>
        <v>1618</v>
      </c>
      <c r="BC21" s="225">
        <f t="shared" si="5"/>
        <v>1295</v>
      </c>
      <c r="BD21" s="225">
        <f t="shared" si="6"/>
        <v>2951</v>
      </c>
    </row>
    <row r="22" spans="1:56">
      <c r="A22" t="s">
        <v>160</v>
      </c>
      <c r="B22" s="150">
        <v>1785.3490300000001</v>
      </c>
      <c r="C22" s="150">
        <v>185.386695</v>
      </c>
      <c r="D22" s="150">
        <v>208.79280600000001</v>
      </c>
      <c r="E22" s="150">
        <v>120.271428</v>
      </c>
      <c r="F22" s="150">
        <v>158.793598</v>
      </c>
      <c r="G22" s="150">
        <v>563.07245399999999</v>
      </c>
      <c r="H22" s="150">
        <v>40.138545999999998</v>
      </c>
      <c r="I22" s="150">
        <v>65.852355000000003</v>
      </c>
      <c r="J22" s="150">
        <v>496.38309861378298</v>
      </c>
      <c r="K22" s="150">
        <v>410.666448</v>
      </c>
      <c r="L22" s="150">
        <v>222.72965300000001</v>
      </c>
      <c r="M22" s="150">
        <v>804.07385499999998</v>
      </c>
      <c r="N22" s="150">
        <v>208.154382</v>
      </c>
      <c r="O22" s="150">
        <v>218.315269</v>
      </c>
      <c r="P22" s="150">
        <v>107.587212777882</v>
      </c>
      <c r="Q22" s="150">
        <v>167.97261900000001</v>
      </c>
      <c r="R22" s="150">
        <v>311.91390799999999</v>
      </c>
      <c r="S22" s="150">
        <v>241.82332700000001</v>
      </c>
      <c r="T22" s="150">
        <v>91.690650000000005</v>
      </c>
      <c r="U22" s="150">
        <v>238.75086899999999</v>
      </c>
      <c r="V22" s="150">
        <v>6647.7182033916597</v>
      </c>
      <c r="W22" s="150">
        <v>368.99839300000002</v>
      </c>
      <c r="X22" s="150">
        <v>7016.7165963916596</v>
      </c>
      <c r="Y22" s="150"/>
      <c r="Z22" s="225">
        <f t="shared" si="1"/>
        <v>2299.7999589999999</v>
      </c>
      <c r="AA22" s="225">
        <f t="shared" si="2"/>
        <v>1324.240051613783</v>
      </c>
      <c r="AB22" s="225">
        <f t="shared" si="3"/>
        <v>3023.678192777882</v>
      </c>
      <c r="AC22" s="224"/>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25">
        <f t="shared" si="4"/>
        <v>1601</v>
      </c>
      <c r="BC22" s="225">
        <f t="shared" si="5"/>
        <v>1319</v>
      </c>
      <c r="BD22" s="225">
        <f t="shared" si="6"/>
        <v>3084</v>
      </c>
    </row>
    <row r="23" spans="1:56">
      <c r="A23" t="s">
        <v>161</v>
      </c>
      <c r="B23" s="150">
        <v>1133.7557220000001</v>
      </c>
      <c r="C23" s="150">
        <v>126.660687</v>
      </c>
      <c r="D23" s="150">
        <v>122.65034300000001</v>
      </c>
      <c r="E23" s="150">
        <v>96.814519000000004</v>
      </c>
      <c r="F23" s="150">
        <v>374.91379167448201</v>
      </c>
      <c r="G23" s="150">
        <v>523.62662611492999</v>
      </c>
      <c r="H23" s="150">
        <v>41.426842000000001</v>
      </c>
      <c r="I23" s="150">
        <v>65.077599000000006</v>
      </c>
      <c r="J23" s="150">
        <v>602.10657232032599</v>
      </c>
      <c r="K23" s="150">
        <v>393.79996871581898</v>
      </c>
      <c r="L23" s="150">
        <v>261.46033999999997</v>
      </c>
      <c r="M23" s="150">
        <v>896.22316883943597</v>
      </c>
      <c r="N23" s="150">
        <v>211.167182</v>
      </c>
      <c r="O23" s="150">
        <v>183.47606099999999</v>
      </c>
      <c r="P23" s="150">
        <v>110.16930588455099</v>
      </c>
      <c r="Q23" s="150">
        <v>201.06322494299999</v>
      </c>
      <c r="R23" s="150">
        <v>312.18281500000001</v>
      </c>
      <c r="S23" s="150">
        <v>246.87056699999999</v>
      </c>
      <c r="T23" s="150">
        <v>96.009833999999998</v>
      </c>
      <c r="U23" s="150">
        <v>272.70407119897999</v>
      </c>
      <c r="V23" s="150">
        <v>6272.1592406915197</v>
      </c>
      <c r="W23" s="150">
        <v>388.17450005980299</v>
      </c>
      <c r="X23" s="150">
        <v>6660.33374075133</v>
      </c>
      <c r="Y23" s="150"/>
      <c r="Z23" s="225">
        <f t="shared" si="1"/>
        <v>1479.8812710000002</v>
      </c>
      <c r="AA23" s="225">
        <f t="shared" si="2"/>
        <v>1607.151431109738</v>
      </c>
      <c r="AB23" s="225">
        <f t="shared" si="3"/>
        <v>3185.1265385817856</v>
      </c>
      <c r="AC23" s="224"/>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25">
        <f t="shared" si="4"/>
        <v>2224</v>
      </c>
      <c r="BC23" s="225">
        <f t="shared" si="5"/>
        <v>1603</v>
      </c>
      <c r="BD23" s="225">
        <f t="shared" si="6"/>
        <v>3060</v>
      </c>
    </row>
    <row r="24" spans="1:56">
      <c r="A24" t="s">
        <v>162</v>
      </c>
    </row>
    <row r="25" spans="1:56">
      <c r="A25" t="s">
        <v>163</v>
      </c>
    </row>
    <row r="26" spans="1:56">
      <c r="A26" t="s">
        <v>164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AI50" sqref="AI50"/>
    </sheetView>
  </sheetViews>
  <sheetFormatPr defaultColWidth="9.109375" defaultRowHeight="15.6"/>
  <cols>
    <col min="1" max="1" width="2.109375" style="53" customWidth="1"/>
    <col min="2" max="3" width="12.109375" style="53" customWidth="1"/>
    <col min="4" max="4" width="19.44140625" style="53" customWidth="1"/>
    <col min="5" max="5" width="11.44140625" style="53" customWidth="1"/>
    <col min="6" max="6" width="45.44140625" style="53" customWidth="1"/>
    <col min="7" max="7" width="0.88671875" style="53" customWidth="1"/>
    <col min="8" max="8" width="1.109375" style="53" customWidth="1"/>
    <col min="9" max="12" width="9.109375" style="53"/>
    <col min="13" max="13" width="20.44140625" style="53" customWidth="1"/>
    <col min="14" max="16384" width="9.109375" style="53"/>
  </cols>
  <sheetData>
    <row r="3" spans="2:6" ht="30" customHeight="1">
      <c r="B3" s="777" t="s">
        <v>5</v>
      </c>
      <c r="C3" s="777"/>
      <c r="D3" s="777"/>
      <c r="E3" s="777"/>
      <c r="F3" s="777"/>
    </row>
    <row r="4" spans="2:6" ht="23.25" customHeight="1">
      <c r="B4" s="779" t="s">
        <v>6</v>
      </c>
      <c r="C4" s="779"/>
      <c r="D4" s="779"/>
      <c r="E4" s="779"/>
      <c r="F4" s="779"/>
    </row>
    <row r="5" spans="2:6" ht="23.25" customHeight="1">
      <c r="B5" s="779" t="s">
        <v>7</v>
      </c>
      <c r="C5" s="779"/>
      <c r="D5" s="779"/>
      <c r="E5" s="779"/>
      <c r="F5" s="779"/>
    </row>
    <row r="6" spans="2:6" ht="22.35" customHeight="1">
      <c r="B6" s="779" t="s">
        <v>8</v>
      </c>
      <c r="C6" s="779"/>
      <c r="D6" s="779"/>
      <c r="E6" s="779"/>
      <c r="F6" s="779"/>
    </row>
    <row r="7" spans="2:6" ht="22.35" customHeight="1">
      <c r="B7" s="774"/>
      <c r="C7" s="774"/>
      <c r="D7" s="774"/>
      <c r="E7" s="774"/>
      <c r="F7" s="774"/>
    </row>
    <row r="8" spans="2:6" ht="22.35" customHeight="1">
      <c r="B8" s="777"/>
      <c r="C8" s="777"/>
      <c r="D8" s="777"/>
      <c r="E8" s="777"/>
      <c r="F8" s="777"/>
    </row>
    <row r="9" spans="2:6" ht="55.5" customHeight="1">
      <c r="B9" s="776"/>
      <c r="C9" s="776"/>
      <c r="D9" s="776"/>
      <c r="E9" s="776"/>
      <c r="F9" s="776"/>
    </row>
    <row r="10" spans="2:6" ht="13.5" customHeight="1">
      <c r="B10" s="778"/>
      <c r="C10" s="778"/>
      <c r="D10" s="778"/>
      <c r="E10" s="778"/>
      <c r="F10" s="778"/>
    </row>
    <row r="11" spans="2:6" ht="30" customHeight="1">
      <c r="B11" s="776"/>
      <c r="C11" s="776"/>
      <c r="D11" s="776"/>
      <c r="E11" s="776"/>
      <c r="F11" s="776"/>
    </row>
    <row r="12" spans="2:6" ht="69" customHeight="1">
      <c r="B12" s="776"/>
      <c r="C12" s="776"/>
      <c r="D12" s="776"/>
      <c r="E12" s="776"/>
      <c r="F12" s="776"/>
    </row>
    <row r="13" spans="2:6" ht="132" customHeight="1">
      <c r="B13" s="775"/>
      <c r="C13" s="775"/>
      <c r="D13" s="775"/>
      <c r="E13" s="775"/>
      <c r="F13" s="775"/>
    </row>
    <row r="14" spans="2:6" ht="50.25" customHeight="1">
      <c r="B14" s="776"/>
      <c r="C14" s="776"/>
      <c r="D14" s="776"/>
      <c r="E14" s="776"/>
      <c r="F14" s="776"/>
    </row>
    <row r="15" spans="2:6" ht="22.35" customHeight="1">
      <c r="B15" s="774"/>
      <c r="C15" s="774"/>
      <c r="D15" s="774"/>
      <c r="E15" s="774"/>
      <c r="F15" s="774"/>
    </row>
    <row r="16" spans="2:6" ht="22.35" customHeight="1">
      <c r="B16" s="774"/>
      <c r="C16" s="774"/>
      <c r="D16" s="774"/>
      <c r="E16" s="774"/>
      <c r="F16" s="774"/>
    </row>
    <row r="17" spans="2:6" ht="22.35" customHeight="1">
      <c r="B17" s="774"/>
      <c r="C17" s="774"/>
      <c r="D17" s="774"/>
      <c r="E17" s="774"/>
      <c r="F17" s="774"/>
    </row>
    <row r="18" spans="2:6" ht="35.25" customHeight="1">
      <c r="B18" s="774"/>
      <c r="C18" s="774"/>
      <c r="D18" s="774"/>
      <c r="E18" s="774"/>
      <c r="F18" s="774"/>
    </row>
    <row r="19" spans="2:6" ht="22.35" customHeight="1">
      <c r="B19" s="774"/>
      <c r="C19" s="774"/>
      <c r="D19" s="774"/>
      <c r="E19" s="774"/>
      <c r="F19" s="774"/>
    </row>
    <row r="20" spans="2:6" ht="22.35" customHeight="1">
      <c r="B20" s="774"/>
      <c r="C20" s="774"/>
      <c r="D20" s="774"/>
      <c r="E20" s="774"/>
      <c r="F20" s="774"/>
    </row>
    <row r="21" spans="2:6" ht="22.35" customHeight="1">
      <c r="B21" s="774"/>
      <c r="C21" s="774"/>
      <c r="D21" s="774"/>
      <c r="E21" s="774"/>
      <c r="F21" s="774"/>
    </row>
    <row r="22" spans="2:6" ht="22.35" customHeight="1">
      <c r="B22" s="774"/>
      <c r="C22" s="774"/>
      <c r="D22" s="774"/>
      <c r="E22" s="774"/>
      <c r="F22" s="774"/>
    </row>
    <row r="23" spans="2:6" ht="22.35" customHeight="1">
      <c r="B23" s="774"/>
      <c r="C23" s="774"/>
      <c r="D23" s="774"/>
      <c r="E23" s="774"/>
      <c r="F23" s="774"/>
    </row>
    <row r="24" spans="2:6" ht="22.35" customHeight="1">
      <c r="B24" s="774"/>
      <c r="C24" s="774"/>
      <c r="D24" s="774"/>
      <c r="E24" s="774"/>
      <c r="F24" s="774"/>
    </row>
    <row r="25" spans="2:6" ht="22.35" customHeight="1">
      <c r="B25" s="774"/>
      <c r="C25" s="774"/>
      <c r="D25" s="774"/>
      <c r="E25" s="774"/>
      <c r="F25" s="774"/>
    </row>
    <row r="26" spans="2:6" ht="22.35" customHeight="1">
      <c r="B26" s="774"/>
      <c r="C26" s="774"/>
      <c r="D26" s="774"/>
      <c r="E26" s="774"/>
      <c r="F26" s="774"/>
    </row>
    <row r="27" spans="2:6" ht="22.35" customHeight="1">
      <c r="B27" s="774"/>
      <c r="C27" s="774"/>
      <c r="D27" s="774"/>
      <c r="E27" s="774"/>
      <c r="F27" s="774"/>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4.4"/>
  <cols>
    <col min="1" max="9" width="9.109375" customWidth="1"/>
    <col min="10" max="10" width="1.44140625" customWidth="1"/>
  </cols>
  <sheetData>
    <row r="2" spans="1:1">
      <c r="A2" s="220" t="s">
        <v>128</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AU57"/>
  <sheetViews>
    <sheetView showGridLines="0" topLeftCell="A31" workbookViewId="0">
      <selection activeCell="B48" sqref="B48:N52"/>
    </sheetView>
  </sheetViews>
  <sheetFormatPr defaultColWidth="6.44140625" defaultRowHeight="14.4"/>
  <cols>
    <col min="1" max="1" width="9.33203125" bestFit="1" customWidth="1"/>
    <col min="2" max="2" width="11.6640625" bestFit="1" customWidth="1"/>
    <col min="3" max="3" width="12.109375" customWidth="1"/>
    <col min="4" max="4" width="12.44140625" customWidth="1"/>
    <col min="5" max="5" width="12.6640625" customWidth="1"/>
    <col min="6" max="6" width="9.44140625" bestFit="1" customWidth="1"/>
    <col min="7" max="7" width="10.44140625" bestFit="1" customWidth="1"/>
    <col min="8" max="8" width="11.109375" customWidth="1"/>
    <col min="9" max="9" width="10.44140625" bestFit="1" customWidth="1"/>
    <col min="10" max="12" width="5.6640625" bestFit="1" customWidth="1"/>
    <col min="13" max="13" width="6.33203125" bestFit="1" customWidth="1"/>
    <col min="14" max="14" width="6" bestFit="1" customWidth="1"/>
    <col min="15" max="15" width="13.88671875" customWidth="1"/>
    <col min="16" max="16" width="12" customWidth="1"/>
    <col min="17" max="17" width="10.44140625" customWidth="1"/>
    <col min="18" max="43" width="6.44140625" customWidth="1"/>
    <col min="44" max="44" width="18.44140625" customWidth="1"/>
    <col min="45" max="46" width="9.109375" customWidth="1"/>
    <col min="47" max="47" width="14" customWidth="1"/>
    <col min="48" max="48" width="16.109375" customWidth="1"/>
    <col min="49" max="239" width="9.109375" customWidth="1"/>
    <col min="240" max="240" width="6" customWidth="1"/>
    <col min="241" max="241" width="3.44140625" customWidth="1"/>
    <col min="242" max="242" width="8.109375" customWidth="1"/>
    <col min="243" max="245" width="6.44140625" customWidth="1"/>
    <col min="246" max="246" width="6.109375" customWidth="1"/>
    <col min="247" max="247" width="8" customWidth="1"/>
    <col min="248" max="248" width="6.44140625" customWidth="1"/>
    <col min="249" max="249" width="6.88671875" customWidth="1"/>
    <col min="250" max="250" width="8" customWidth="1"/>
    <col min="251" max="251" width="8.44140625" customWidth="1"/>
    <col min="252" max="252" width="6.44140625" customWidth="1"/>
  </cols>
  <sheetData>
    <row r="1" spans="1:47" ht="15">
      <c r="A1" s="802" t="s">
        <v>165</v>
      </c>
      <c r="B1" s="803"/>
      <c r="C1" s="803"/>
      <c r="D1" s="803"/>
      <c r="E1" s="803"/>
      <c r="F1" s="803"/>
      <c r="G1" s="803"/>
      <c r="H1" s="803"/>
      <c r="I1" s="803"/>
      <c r="J1" s="803"/>
      <c r="K1" s="803"/>
      <c r="L1" s="803"/>
      <c r="M1" s="803"/>
      <c r="N1" s="804"/>
    </row>
    <row r="2" spans="1:47">
      <c r="B2" s="805" t="s">
        <v>166</v>
      </c>
      <c r="C2" s="806"/>
      <c r="D2" s="806"/>
      <c r="E2" s="806"/>
      <c r="F2" s="806"/>
      <c r="G2" s="806"/>
      <c r="H2" s="806"/>
      <c r="I2" s="807"/>
      <c r="J2" s="808" t="s">
        <v>421</v>
      </c>
      <c r="K2" s="809"/>
      <c r="L2" s="809"/>
      <c r="M2" s="809"/>
      <c r="N2" s="794"/>
    </row>
    <row r="3" spans="1:47" s="98" customFormat="1" ht="168.6">
      <c r="A3" s="539" t="s">
        <v>420</v>
      </c>
      <c r="B3" s="201" t="s">
        <v>134</v>
      </c>
      <c r="C3" s="171" t="s">
        <v>126</v>
      </c>
      <c r="D3" s="202" t="s">
        <v>127</v>
      </c>
      <c r="E3" s="203" t="s">
        <v>412</v>
      </c>
      <c r="F3" s="94" t="s">
        <v>167</v>
      </c>
      <c r="G3" s="96" t="s">
        <v>418</v>
      </c>
      <c r="H3" s="96" t="s">
        <v>417</v>
      </c>
      <c r="I3" s="210" t="s">
        <v>419</v>
      </c>
      <c r="J3" s="211" t="s">
        <v>134</v>
      </c>
      <c r="K3" s="212" t="s">
        <v>126</v>
      </c>
      <c r="L3" s="213" t="s">
        <v>127</v>
      </c>
      <c r="M3" s="214" t="s">
        <v>412</v>
      </c>
      <c r="N3" s="182" t="s">
        <v>417</v>
      </c>
      <c r="Q3" s="5"/>
      <c r="R3" s="5"/>
      <c r="S3" s="5"/>
      <c r="V3" s="5"/>
      <c r="W3" s="5"/>
      <c r="X3" s="5"/>
    </row>
    <row r="4" spans="1:47">
      <c r="A4" s="541" t="s">
        <v>364</v>
      </c>
      <c r="B4" s="173">
        <v>6698.1951924257273</v>
      </c>
      <c r="C4" s="174">
        <v>11056.656817785293</v>
      </c>
      <c r="D4" s="175">
        <v>10733.016922593897</v>
      </c>
      <c r="E4" s="204">
        <v>28487.868932804915</v>
      </c>
      <c r="F4" s="205">
        <v>1319.6441156763799</v>
      </c>
      <c r="G4" s="206">
        <v>29807.513048481291</v>
      </c>
      <c r="H4" s="206">
        <v>9493.6330942525037</v>
      </c>
      <c r="I4" s="215">
        <v>28038.905551824861</v>
      </c>
      <c r="J4" s="183">
        <v>23.512447379707258</v>
      </c>
      <c r="K4" s="184">
        <v>38.811807383223083</v>
      </c>
      <c r="L4" s="185">
        <v>37.67574523706967</v>
      </c>
      <c r="M4" s="216">
        <v>100</v>
      </c>
      <c r="N4" s="118">
        <v>31.849799340224429</v>
      </c>
      <c r="O4" s="209"/>
      <c r="P4" s="98"/>
      <c r="Q4" s="189"/>
      <c r="R4" s="189"/>
      <c r="S4" s="189"/>
      <c r="U4" s="98"/>
      <c r="AS4" s="119"/>
      <c r="AT4" s="119"/>
      <c r="AU4" s="119"/>
    </row>
    <row r="5" spans="1:47">
      <c r="A5" s="540" t="s">
        <v>365</v>
      </c>
      <c r="B5" s="173">
        <v>5521.7605367595825</v>
      </c>
      <c r="C5" s="174">
        <v>10753.226602313385</v>
      </c>
      <c r="D5" s="175">
        <v>12632.177272640927</v>
      </c>
      <c r="E5" s="204">
        <v>28907.164411713893</v>
      </c>
      <c r="F5" s="205">
        <v>1507.5897971006</v>
      </c>
      <c r="G5" s="206">
        <v>30414.754208814495</v>
      </c>
      <c r="H5" s="206">
        <v>8289.1183409702553</v>
      </c>
      <c r="I5" s="215">
        <v>28715.703410291826</v>
      </c>
      <c r="J5" s="183">
        <v>19.10170246418922</v>
      </c>
      <c r="K5" s="184">
        <v>37.199174741455835</v>
      </c>
      <c r="L5" s="185">
        <v>43.699122794354949</v>
      </c>
      <c r="M5" s="216">
        <v>100</v>
      </c>
      <c r="N5" s="118">
        <v>27.25360949511796</v>
      </c>
      <c r="O5" s="209"/>
      <c r="Q5" s="189"/>
      <c r="R5" s="189"/>
      <c r="S5" s="189"/>
      <c r="AS5" s="119"/>
      <c r="AT5" s="119"/>
      <c r="AU5" s="119"/>
    </row>
    <row r="6" spans="1:47">
      <c r="A6" s="540" t="s">
        <v>366</v>
      </c>
      <c r="B6" s="173">
        <v>5933.6847438275145</v>
      </c>
      <c r="C6" s="174">
        <v>10335.453955297</v>
      </c>
      <c r="D6" s="175">
        <v>12666.095119543663</v>
      </c>
      <c r="E6" s="204">
        <v>28935.233818668177</v>
      </c>
      <c r="F6" s="205">
        <v>1514.21219561713</v>
      </c>
      <c r="G6" s="206">
        <v>30449.446014285313</v>
      </c>
      <c r="H6" s="206">
        <v>8646.8078505608719</v>
      </c>
      <c r="I6" s="215">
        <v>28924.771964333653</v>
      </c>
      <c r="J6" s="183">
        <v>20.506780007422204</v>
      </c>
      <c r="K6" s="184">
        <v>35.719268833517646</v>
      </c>
      <c r="L6" s="185">
        <v>43.773951159060147</v>
      </c>
      <c r="M6" s="216">
        <v>100</v>
      </c>
      <c r="N6" s="118">
        <v>28.397258349147748</v>
      </c>
      <c r="O6" s="209"/>
      <c r="Q6" s="189"/>
      <c r="R6" s="189"/>
      <c r="S6" s="189"/>
      <c r="AS6" s="119"/>
      <c r="AT6" s="119"/>
      <c r="AU6" s="119"/>
    </row>
    <row r="7" spans="1:47">
      <c r="A7" s="540" t="s">
        <v>367</v>
      </c>
      <c r="B7" s="173">
        <v>7202.2462868388557</v>
      </c>
      <c r="C7" s="174">
        <v>10288.847968257622</v>
      </c>
      <c r="D7" s="175">
        <v>14492.356224556434</v>
      </c>
      <c r="E7" s="204">
        <v>31983.450479652907</v>
      </c>
      <c r="F7" s="205">
        <v>1822.41503439809</v>
      </c>
      <c r="G7" s="206">
        <v>33805.865514050995</v>
      </c>
      <c r="H7" s="206">
        <v>10196.426294662235</v>
      </c>
      <c r="I7" s="215">
        <v>32149.438950012445</v>
      </c>
      <c r="J7" s="183">
        <v>22.518665681242709</v>
      </c>
      <c r="K7" s="184">
        <v>32.169286971720382</v>
      </c>
      <c r="L7" s="185">
        <v>45.312047347036923</v>
      </c>
      <c r="M7" s="216">
        <v>100.00000000000001</v>
      </c>
      <c r="N7" s="118">
        <v>30.161707560553996</v>
      </c>
      <c r="O7" s="209"/>
      <c r="AS7" s="119"/>
      <c r="AT7" s="119"/>
      <c r="AU7" s="119"/>
    </row>
    <row r="8" spans="1:47">
      <c r="A8" s="540" t="s">
        <v>368</v>
      </c>
      <c r="B8" s="173">
        <v>8008.4216446537212</v>
      </c>
      <c r="C8" s="174">
        <v>10889.415178225807</v>
      </c>
      <c r="D8" s="175">
        <v>11653.551279442474</v>
      </c>
      <c r="E8" s="204">
        <v>30551.388102322002</v>
      </c>
      <c r="F8" s="205">
        <v>3189.84004166263</v>
      </c>
      <c r="G8" s="206">
        <v>33741.228143984634</v>
      </c>
      <c r="H8" s="206">
        <v>10558.934883933505</v>
      </c>
      <c r="I8" s="215">
        <v>32301.398168227075</v>
      </c>
      <c r="J8" s="183">
        <v>26.212955096613289</v>
      </c>
      <c r="K8" s="184">
        <v>35.642947357269755</v>
      </c>
      <c r="L8" s="185">
        <v>38.144097546116953</v>
      </c>
      <c r="M8" s="216">
        <v>100</v>
      </c>
      <c r="N8" s="118">
        <v>31.293866479534017</v>
      </c>
      <c r="O8" s="209"/>
      <c r="AS8" s="119"/>
      <c r="AT8" s="119"/>
      <c r="AU8" s="119"/>
    </row>
    <row r="9" spans="1:47">
      <c r="A9" s="540" t="s">
        <v>369</v>
      </c>
      <c r="B9" s="173">
        <v>6749.9281882697678</v>
      </c>
      <c r="C9" s="174">
        <v>12717.284798350518</v>
      </c>
      <c r="D9" s="175">
        <v>14930.927428095643</v>
      </c>
      <c r="E9" s="204">
        <v>34398.140414715926</v>
      </c>
      <c r="F9" s="205">
        <v>3358.3771746069901</v>
      </c>
      <c r="G9" s="206">
        <v>37756.517589322917</v>
      </c>
      <c r="H9" s="206">
        <v>9973.4387004214295</v>
      </c>
      <c r="I9" s="215">
        <v>35475.427084988565</v>
      </c>
      <c r="J9" s="183">
        <v>19.622945039732642</v>
      </c>
      <c r="K9" s="184">
        <v>36.970849717532737</v>
      </c>
      <c r="L9" s="185">
        <v>43.406205242734629</v>
      </c>
      <c r="M9" s="216">
        <v>100</v>
      </c>
      <c r="N9" s="118">
        <v>26.415144555709229</v>
      </c>
      <c r="O9" s="209"/>
      <c r="P9" s="445"/>
      <c r="AS9" s="119"/>
      <c r="AT9" s="119"/>
      <c r="AU9" s="119"/>
    </row>
    <row r="10" spans="1:47">
      <c r="A10" s="540" t="s">
        <v>370</v>
      </c>
      <c r="B10" s="173">
        <v>7356.8437163629551</v>
      </c>
      <c r="C10" s="174">
        <v>15459.295164742327</v>
      </c>
      <c r="D10" s="175">
        <v>16912.433460430377</v>
      </c>
      <c r="E10" s="204">
        <v>39728.572341535662</v>
      </c>
      <c r="F10" s="205">
        <v>3671.0843735130502</v>
      </c>
      <c r="G10" s="206">
        <v>43399.65671504871</v>
      </c>
      <c r="H10" s="206">
        <v>11138.588419590749</v>
      </c>
      <c r="I10" s="215">
        <v>40426.805009239528</v>
      </c>
      <c r="J10" s="183">
        <v>18.517765131649291</v>
      </c>
      <c r="K10" s="184">
        <v>38.912284669690614</v>
      </c>
      <c r="L10" s="185">
        <v>42.569950198660081</v>
      </c>
      <c r="M10" s="216">
        <v>99.999999999999986</v>
      </c>
      <c r="N10" s="118">
        <v>25.665153281566106</v>
      </c>
      <c r="O10" s="209"/>
      <c r="AS10" s="119"/>
      <c r="AT10" s="119"/>
      <c r="AU10" s="119"/>
    </row>
    <row r="11" spans="1:47">
      <c r="A11" s="540" t="s">
        <v>371</v>
      </c>
      <c r="B11" s="173">
        <v>8961.1199665062413</v>
      </c>
      <c r="C11" s="174">
        <v>14725.027560230836</v>
      </c>
      <c r="D11" s="175">
        <v>15872.615685457211</v>
      </c>
      <c r="E11" s="204">
        <v>39558.763212194288</v>
      </c>
      <c r="F11" s="205">
        <v>4227.8288937671896</v>
      </c>
      <c r="G11" s="206">
        <v>43786.592105961485</v>
      </c>
      <c r="H11" s="206">
        <v>12525.745790224119</v>
      </c>
      <c r="I11" s="215">
        <v>40924.556964061994</v>
      </c>
      <c r="J11" s="183">
        <v>22.652679808108633</v>
      </c>
      <c r="K11" s="184">
        <v>37.22317475206539</v>
      </c>
      <c r="L11" s="185">
        <v>40.124145439825973</v>
      </c>
      <c r="M11" s="216">
        <v>100</v>
      </c>
      <c r="N11" s="118">
        <v>28.606349998447939</v>
      </c>
      <c r="O11" s="209"/>
      <c r="AS11" s="119"/>
      <c r="AT11" s="119"/>
      <c r="AU11" s="119"/>
    </row>
    <row r="12" spans="1:47">
      <c r="A12" s="540" t="s">
        <v>372</v>
      </c>
      <c r="B12" s="173">
        <v>9527.9955697272071</v>
      </c>
      <c r="C12" s="174">
        <v>13111.501368401876</v>
      </c>
      <c r="D12" s="175">
        <v>17669.744804007078</v>
      </c>
      <c r="E12" s="204">
        <v>40309.241742136161</v>
      </c>
      <c r="F12" s="205">
        <v>3652.8372133898602</v>
      </c>
      <c r="G12" s="206">
        <v>43962.078955526013</v>
      </c>
      <c r="H12" s="206">
        <v>13105.11151540307</v>
      </c>
      <c r="I12" s="215">
        <v>42016.200949371625</v>
      </c>
      <c r="J12" s="183">
        <v>23.637248328011534</v>
      </c>
      <c r="K12" s="184">
        <v>32.527283575012348</v>
      </c>
      <c r="L12" s="185">
        <v>43.835468096976122</v>
      </c>
      <c r="M12" s="216">
        <v>100</v>
      </c>
      <c r="N12" s="118">
        <v>29.810035891752939</v>
      </c>
      <c r="O12" s="209"/>
      <c r="AS12" s="119"/>
      <c r="AT12" s="119"/>
      <c r="AU12" s="119"/>
    </row>
    <row r="13" spans="1:47">
      <c r="A13" s="540" t="s">
        <v>373</v>
      </c>
      <c r="B13" s="173">
        <v>7885.1060238497066</v>
      </c>
      <c r="C13" s="174">
        <v>15330.198449767846</v>
      </c>
      <c r="D13" s="207">
        <v>18629.022038320833</v>
      </c>
      <c r="E13" s="204">
        <v>41844.326511938387</v>
      </c>
      <c r="F13" s="205">
        <v>3602.4006112440402</v>
      </c>
      <c r="G13" s="206">
        <v>45446.727123182427</v>
      </c>
      <c r="H13" s="206">
        <v>11785.777502118821</v>
      </c>
      <c r="I13" s="215">
        <v>44003.47545689391</v>
      </c>
      <c r="J13" s="183">
        <v>18.843907122271517</v>
      </c>
      <c r="K13" s="184">
        <v>36.636265242300091</v>
      </c>
      <c r="L13" s="185">
        <v>44.519827635428385</v>
      </c>
      <c r="M13" s="217">
        <v>100</v>
      </c>
      <c r="N13" s="118">
        <v>25.933171095409602</v>
      </c>
      <c r="O13" s="209"/>
      <c r="AS13" s="119"/>
      <c r="AT13" s="119"/>
      <c r="AU13" s="119"/>
    </row>
    <row r="14" spans="1:47">
      <c r="A14" s="540" t="s">
        <v>374</v>
      </c>
      <c r="B14" s="173">
        <v>8712.3697025028123</v>
      </c>
      <c r="C14" s="174">
        <v>13938.016693857808</v>
      </c>
      <c r="D14" s="175">
        <v>18115.594902828048</v>
      </c>
      <c r="E14" s="204">
        <v>40765.981299188672</v>
      </c>
      <c r="F14" s="205">
        <v>3776.1262698006199</v>
      </c>
      <c r="G14" s="206">
        <v>44542.107568989297</v>
      </c>
      <c r="H14" s="206">
        <v>12441.721838133863</v>
      </c>
      <c r="I14" s="215">
        <v>43680.656369934572</v>
      </c>
      <c r="J14" s="183">
        <v>21.371666828185017</v>
      </c>
      <c r="K14" s="184">
        <v>34.190313221124896</v>
      </c>
      <c r="L14" s="185">
        <v>44.438019950690077</v>
      </c>
      <c r="M14" s="216">
        <v>99.999999999999986</v>
      </c>
      <c r="N14" s="118">
        <v>27.932494704844018</v>
      </c>
      <c r="O14" s="209"/>
      <c r="AS14" s="119"/>
      <c r="AT14" s="119"/>
      <c r="AU14" s="119"/>
    </row>
    <row r="15" spans="1:47">
      <c r="A15" s="540" t="s">
        <v>375</v>
      </c>
      <c r="B15" s="173">
        <v>10547.816059753872</v>
      </c>
      <c r="C15" s="174">
        <v>14732.323915849742</v>
      </c>
      <c r="D15" s="175">
        <v>19941.537961649356</v>
      </c>
      <c r="E15" s="204">
        <v>45221.677937252971</v>
      </c>
      <c r="F15" s="205">
        <v>4353.0484622644899</v>
      </c>
      <c r="G15" s="206">
        <v>49574.726399517458</v>
      </c>
      <c r="H15" s="206">
        <v>14686.646290071876</v>
      </c>
      <c r="I15" s="215">
        <v>49133.434211518128</v>
      </c>
      <c r="J15" s="183">
        <v>23.324689708306316</v>
      </c>
      <c r="K15" s="184">
        <v>32.578012554712096</v>
      </c>
      <c r="L15" s="185">
        <v>44.097297736981588</v>
      </c>
      <c r="M15" s="216">
        <v>100</v>
      </c>
      <c r="N15" s="118">
        <v>29.625269480488409</v>
      </c>
      <c r="O15" s="209"/>
      <c r="AS15" s="119"/>
      <c r="AT15" s="119"/>
      <c r="AU15" s="119"/>
    </row>
    <row r="16" spans="1:47">
      <c r="A16" s="540" t="s">
        <v>376</v>
      </c>
      <c r="B16" s="173">
        <v>12099.760095957688</v>
      </c>
      <c r="C16" s="174">
        <v>14969.411798579598</v>
      </c>
      <c r="D16" s="175">
        <v>22294.616894795225</v>
      </c>
      <c r="E16" s="204">
        <v>49363.78878933251</v>
      </c>
      <c r="F16" s="205">
        <v>3801.2433661319101</v>
      </c>
      <c r="G16" s="206">
        <v>53165.032155464411</v>
      </c>
      <c r="H16" s="206">
        <v>16582.346259445905</v>
      </c>
      <c r="I16" s="215">
        <v>53070.622044692209</v>
      </c>
      <c r="J16" s="183">
        <v>24.51140885395823</v>
      </c>
      <c r="K16" s="184">
        <v>30.324681645616476</v>
      </c>
      <c r="L16" s="185">
        <v>45.163909500425298</v>
      </c>
      <c r="M16" s="216">
        <v>100</v>
      </c>
      <c r="N16" s="118">
        <v>31.19032489429528</v>
      </c>
      <c r="O16" s="209"/>
      <c r="AS16" s="119"/>
      <c r="AT16" s="119"/>
      <c r="AU16" s="119"/>
    </row>
    <row r="17" spans="1:16">
      <c r="A17" s="607" t="s">
        <v>377</v>
      </c>
      <c r="B17" s="173">
        <v>9690.2755482308348</v>
      </c>
      <c r="C17" s="174">
        <v>14882.717268308599</v>
      </c>
      <c r="D17" s="175">
        <v>23556.022037779672</v>
      </c>
      <c r="E17" s="204">
        <v>48129.014854319103</v>
      </c>
      <c r="F17" s="205">
        <v>4355.4878951329802</v>
      </c>
      <c r="G17" s="206">
        <v>52484.502749452098</v>
      </c>
      <c r="H17" s="206">
        <v>14364.412713440048</v>
      </c>
      <c r="I17" s="215">
        <v>52440.449696009397</v>
      </c>
      <c r="J17" s="183">
        <v>20.13395781642771</v>
      </c>
      <c r="K17" s="184">
        <v>30.922547060971105</v>
      </c>
      <c r="L17" s="185">
        <v>48.943495122601192</v>
      </c>
      <c r="M17" s="216">
        <v>100</v>
      </c>
      <c r="N17" s="118">
        <v>27.368865019093665</v>
      </c>
      <c r="O17" s="209"/>
    </row>
    <row r="18" spans="1:16">
      <c r="A18" s="607" t="s">
        <v>378</v>
      </c>
      <c r="B18" s="173">
        <v>10870.73301670643</v>
      </c>
      <c r="C18" s="174">
        <v>15127.068419600011</v>
      </c>
      <c r="D18" s="175">
        <v>24036.04801837448</v>
      </c>
      <c r="E18" s="204">
        <v>50033.849454680923</v>
      </c>
      <c r="F18" s="205">
        <v>3814.3508688674301</v>
      </c>
      <c r="G18" s="206">
        <v>53848.200323548343</v>
      </c>
      <c r="H18" s="206">
        <v>15622.910446954706</v>
      </c>
      <c r="I18" s="215">
        <v>53636.177074034407</v>
      </c>
      <c r="J18" s="183">
        <v>21.72675725571105</v>
      </c>
      <c r="K18" s="184">
        <v>30.233668975043848</v>
      </c>
      <c r="L18" s="185">
        <v>48.039573769245102</v>
      </c>
      <c r="M18" s="216">
        <v>100</v>
      </c>
      <c r="N18" s="118">
        <v>29.012873880805735</v>
      </c>
      <c r="O18" s="209"/>
    </row>
    <row r="19" spans="1:16">
      <c r="A19" s="607" t="s">
        <v>379</v>
      </c>
      <c r="B19" s="173">
        <v>13112.172055580591</v>
      </c>
      <c r="C19" s="174">
        <v>15833.693061030326</v>
      </c>
      <c r="D19" s="175">
        <v>26550.314850782743</v>
      </c>
      <c r="E19" s="204">
        <v>55496.179967393662</v>
      </c>
      <c r="F19" s="205">
        <v>4600.6802420775703</v>
      </c>
      <c r="G19" s="206">
        <v>60096.860209471233</v>
      </c>
      <c r="H19" s="206">
        <v>18356.375280406042</v>
      </c>
      <c r="I19" s="215">
        <v>59420.315887199024</v>
      </c>
      <c r="J19" s="183">
        <v>23.627161479014489</v>
      </c>
      <c r="K19" s="184">
        <v>28.531140468286804</v>
      </c>
      <c r="L19" s="185">
        <v>47.841698052698703</v>
      </c>
      <c r="M19" s="216">
        <v>100</v>
      </c>
      <c r="N19" s="118">
        <v>30.54464944828031</v>
      </c>
      <c r="O19" s="209"/>
    </row>
    <row r="20" spans="1:16">
      <c r="A20" s="607" t="s">
        <v>380</v>
      </c>
      <c r="B20" s="173">
        <v>12478.557939511298</v>
      </c>
      <c r="C20" s="174">
        <v>18401.587902282539</v>
      </c>
      <c r="D20" s="175">
        <v>27420.042477280531</v>
      </c>
      <c r="E20" s="204">
        <v>58300.188319074368</v>
      </c>
      <c r="F20" s="205">
        <v>3968.83941641194</v>
      </c>
      <c r="G20" s="206">
        <v>62269.027735486314</v>
      </c>
      <c r="H20" s="206">
        <v>17799.038847861706</v>
      </c>
      <c r="I20" s="215">
        <v>60905.260206608757</v>
      </c>
      <c r="J20" s="183">
        <v>21.403975354619266</v>
      </c>
      <c r="K20" s="184">
        <v>31.563513657231184</v>
      </c>
      <c r="L20" s="185">
        <v>47.032510988149546</v>
      </c>
      <c r="M20" s="216">
        <v>100</v>
      </c>
      <c r="N20" s="118">
        <v>28.584096291772138</v>
      </c>
      <c r="O20" s="209"/>
    </row>
    <row r="21" spans="1:16">
      <c r="A21" s="607" t="s">
        <v>381</v>
      </c>
      <c r="B21" s="173">
        <v>10039.70046634328</v>
      </c>
      <c r="C21" s="174">
        <v>19210.774967839843</v>
      </c>
      <c r="D21" s="175">
        <v>29673.991984606357</v>
      </c>
      <c r="E21" s="204">
        <v>58924.467418789478</v>
      </c>
      <c r="F21" s="205">
        <v>4330.9948844325299</v>
      </c>
      <c r="G21" s="206">
        <v>63255.462303221997</v>
      </c>
      <c r="H21" s="206">
        <v>15792.353076078201</v>
      </c>
      <c r="I21" s="215">
        <v>61179.154834023408</v>
      </c>
      <c r="J21" s="183">
        <v>17.038254066835879</v>
      </c>
      <c r="K21" s="184">
        <v>32.602373528986753</v>
      </c>
      <c r="L21" s="185">
        <v>50.359372404177371</v>
      </c>
      <c r="M21" s="216">
        <v>100</v>
      </c>
      <c r="N21" s="118">
        <v>24.965991079751856</v>
      </c>
      <c r="O21" s="209"/>
    </row>
    <row r="22" spans="1:16">
      <c r="A22" s="607" t="s">
        <v>382</v>
      </c>
      <c r="B22" s="173">
        <v>12689.768144408303</v>
      </c>
      <c r="C22" s="174">
        <v>21206.484682376969</v>
      </c>
      <c r="D22" s="175">
        <v>29498.974036407973</v>
      </c>
      <c r="E22" s="204">
        <v>63395.226863193253</v>
      </c>
      <c r="F22" s="205">
        <v>4843.1068002514203</v>
      </c>
      <c r="G22" s="206">
        <v>68238.33366344466</v>
      </c>
      <c r="H22" s="206">
        <v>18555.634635258815</v>
      </c>
      <c r="I22" s="215">
        <v>65329.96078127592</v>
      </c>
      <c r="J22" s="183">
        <v>20.016914162627401</v>
      </c>
      <c r="K22" s="184">
        <v>33.451232421867523</v>
      </c>
      <c r="L22" s="185">
        <v>46.531853415505061</v>
      </c>
      <c r="M22" s="216">
        <v>99.999999999999986</v>
      </c>
      <c r="N22" s="118">
        <v>27.192391195799502</v>
      </c>
      <c r="O22" s="209"/>
    </row>
    <row r="23" spans="1:16">
      <c r="A23" s="607" t="s">
        <v>383</v>
      </c>
      <c r="B23" s="173">
        <v>16199.749236682645</v>
      </c>
      <c r="C23" s="174">
        <v>19894.97132221944</v>
      </c>
      <c r="D23" s="175">
        <v>27679.065874955704</v>
      </c>
      <c r="E23" s="204">
        <v>63773.786433857793</v>
      </c>
      <c r="F23" s="205">
        <v>5261.3559145564705</v>
      </c>
      <c r="G23" s="206">
        <v>69035.142348414243</v>
      </c>
      <c r="H23" s="206">
        <v>21646.954589670044</v>
      </c>
      <c r="I23" s="215">
        <v>66361.008606434174</v>
      </c>
      <c r="J23" s="183">
        <v>25.401893383708707</v>
      </c>
      <c r="K23" s="184">
        <v>31.196158225375669</v>
      </c>
      <c r="L23" s="185">
        <v>43.401948390915621</v>
      </c>
      <c r="M23" s="216">
        <v>100</v>
      </c>
      <c r="N23" s="118">
        <v>31.35642783268235</v>
      </c>
      <c r="O23" s="209"/>
    </row>
    <row r="24" spans="1:16">
      <c r="A24" s="607" t="s">
        <v>384</v>
      </c>
      <c r="B24" s="173">
        <v>15053.646123995199</v>
      </c>
      <c r="C24" s="174">
        <v>24271.88066719209</v>
      </c>
      <c r="D24" s="175">
        <v>32874.765161783129</v>
      </c>
      <c r="E24" s="204">
        <v>72200.291952970409</v>
      </c>
      <c r="F24" s="205">
        <v>5242.7113255763898</v>
      </c>
      <c r="G24" s="206">
        <v>77443.003278546807</v>
      </c>
      <c r="H24" s="206">
        <v>21286.245503176095</v>
      </c>
      <c r="I24" s="215">
        <v>72938.572441375873</v>
      </c>
      <c r="J24" s="183">
        <v>20.849841069618936</v>
      </c>
      <c r="K24" s="184">
        <v>33.617427313177942</v>
      </c>
      <c r="L24" s="185">
        <v>45.53273161720314</v>
      </c>
      <c r="M24" s="216">
        <v>100.00000000000001</v>
      </c>
      <c r="N24" s="118">
        <v>27.486337825269739</v>
      </c>
      <c r="O24" s="209"/>
    </row>
    <row r="25" spans="1:16">
      <c r="A25" s="607" t="s">
        <v>385</v>
      </c>
      <c r="B25" s="173">
        <v>12228.87604004364</v>
      </c>
      <c r="C25" s="174">
        <v>23411.072033259941</v>
      </c>
      <c r="D25" s="175">
        <v>31201.308508023034</v>
      </c>
      <c r="E25" s="204">
        <v>66841.256581326612</v>
      </c>
      <c r="F25" s="205">
        <v>4917.0378678842899</v>
      </c>
      <c r="G25" s="206">
        <v>71758.294449210924</v>
      </c>
      <c r="H25" s="206">
        <v>18142.121808602729</v>
      </c>
      <c r="I25" s="215">
        <v>67897.11623748728</v>
      </c>
      <c r="J25" s="183">
        <v>18.295401172125796</v>
      </c>
      <c r="K25" s="184">
        <v>35.024883179410892</v>
      </c>
      <c r="L25" s="185">
        <v>46.679715648463315</v>
      </c>
      <c r="M25" s="216">
        <v>100</v>
      </c>
      <c r="N25" s="118">
        <v>25.282264507336304</v>
      </c>
      <c r="O25" s="209"/>
    </row>
    <row r="26" spans="1:16">
      <c r="A26" s="607" t="s">
        <v>386</v>
      </c>
      <c r="B26" s="173">
        <v>12983.542187445773</v>
      </c>
      <c r="C26" s="174">
        <v>25402.15948998067</v>
      </c>
      <c r="D26" s="175">
        <v>35007.936424375963</v>
      </c>
      <c r="E26" s="204">
        <v>73393.638101802411</v>
      </c>
      <c r="F26" s="205">
        <v>5368.0163535760603</v>
      </c>
      <c r="G26" s="206">
        <v>78761.654455378448</v>
      </c>
      <c r="H26" s="206">
        <v>19791.245412663437</v>
      </c>
      <c r="I26" s="215">
        <v>74147.785024092678</v>
      </c>
      <c r="J26" s="183">
        <v>17.690282868164456</v>
      </c>
      <c r="K26" s="184">
        <v>34.610846589653988</v>
      </c>
      <c r="L26" s="185">
        <v>47.698870542181545</v>
      </c>
      <c r="M26" s="216">
        <v>100</v>
      </c>
      <c r="N26" s="118">
        <v>25.128021433165742</v>
      </c>
      <c r="O26" s="209"/>
    </row>
    <row r="27" spans="1:16">
      <c r="A27" s="607" t="s">
        <v>387</v>
      </c>
      <c r="B27" s="173">
        <v>15701.043977322406</v>
      </c>
      <c r="C27" s="174">
        <v>23125.474887060103</v>
      </c>
      <c r="D27" s="175">
        <v>35702.414112771352</v>
      </c>
      <c r="E27" s="204">
        <v>74528.932977153861</v>
      </c>
      <c r="F27" s="205">
        <v>6095.5105655922598</v>
      </c>
      <c r="G27" s="206">
        <v>80624.443542746099</v>
      </c>
      <c r="H27" s="206">
        <v>22502.732380974787</v>
      </c>
      <c r="I27" s="215">
        <v>76632.839412921705</v>
      </c>
      <c r="J27" s="183">
        <v>21.067045173094606</v>
      </c>
      <c r="K27" s="184">
        <v>31.028855456912279</v>
      </c>
      <c r="L27" s="185">
        <v>47.904099369993112</v>
      </c>
      <c r="M27" s="216">
        <v>100</v>
      </c>
      <c r="N27" s="118">
        <v>27.910558376808037</v>
      </c>
      <c r="O27" s="209"/>
    </row>
    <row r="28" spans="1:16">
      <c r="A28" s="607" t="s">
        <v>388</v>
      </c>
      <c r="B28" s="173">
        <v>17536.512491352292</v>
      </c>
      <c r="C28" s="174">
        <v>26376.332324125491</v>
      </c>
      <c r="D28" s="175">
        <v>38436.541205068563</v>
      </c>
      <c r="E28" s="204">
        <v>82349.386020546342</v>
      </c>
      <c r="F28" s="205">
        <v>5752.15841562696</v>
      </c>
      <c r="G28" s="206">
        <v>88101.54443617331</v>
      </c>
      <c r="H28" s="206">
        <v>24127.297695504891</v>
      </c>
      <c r="I28" s="215">
        <v>82086.732836876065</v>
      </c>
      <c r="J28" s="183">
        <v>21.295255907526617</v>
      </c>
      <c r="K28" s="184">
        <v>32.029786254319539</v>
      </c>
      <c r="L28" s="185">
        <v>46.674957838153844</v>
      </c>
      <c r="M28" s="216">
        <v>100</v>
      </c>
      <c r="N28" s="118">
        <v>27.385782905297795</v>
      </c>
      <c r="O28" s="209"/>
    </row>
    <row r="29" spans="1:16">
      <c r="A29" s="607" t="s">
        <v>389</v>
      </c>
      <c r="B29" s="173">
        <v>13595.02069156469</v>
      </c>
      <c r="C29" s="174">
        <v>26911.396086851295</v>
      </c>
      <c r="D29" s="175">
        <v>39873.951829759528</v>
      </c>
      <c r="E29" s="204">
        <v>80380.368608175515</v>
      </c>
      <c r="F29" s="205">
        <v>5528.5914184475596</v>
      </c>
      <c r="G29" s="206">
        <v>85908.96002662307</v>
      </c>
      <c r="H29" s="206">
        <v>20531.691949565189</v>
      </c>
      <c r="I29" s="215">
        <v>80556.780710845225</v>
      </c>
      <c r="J29" s="173">
        <v>16.913359476908315</v>
      </c>
      <c r="K29" s="218">
        <v>33.480060558112598</v>
      </c>
      <c r="L29" s="219">
        <v>49.606579964979083</v>
      </c>
      <c r="M29" s="216">
        <v>100</v>
      </c>
      <c r="N29" s="118">
        <v>23.899360373123415</v>
      </c>
      <c r="O29" s="59"/>
      <c r="P29" s="59"/>
    </row>
    <row r="30" spans="1:16">
      <c r="A30" s="607" t="s">
        <v>390</v>
      </c>
      <c r="B30" s="176">
        <v>14226.97561765367</v>
      </c>
      <c r="C30" s="174">
        <v>29533.764155839395</v>
      </c>
      <c r="D30" s="175">
        <v>41504.085381298486</v>
      </c>
      <c r="E30" s="204">
        <v>85264.825154791557</v>
      </c>
      <c r="F30" s="205">
        <v>5691.6007898820299</v>
      </c>
      <c r="G30" s="206">
        <v>90956.425944673581</v>
      </c>
      <c r="H30" s="206">
        <v>21683.507617637912</v>
      </c>
      <c r="I30" s="215">
        <v>85495.589162523116</v>
      </c>
      <c r="J30" s="173">
        <v>16.685632782129932</v>
      </c>
      <c r="K30" s="218">
        <v>34.637688052749979</v>
      </c>
      <c r="L30" s="219">
        <v>48.676679165120078</v>
      </c>
      <c r="M30" s="216">
        <v>99.999999999999986</v>
      </c>
      <c r="N30" s="118">
        <v>23.839445528375776</v>
      </c>
    </row>
    <row r="31" spans="1:16">
      <c r="A31" s="607" t="s">
        <v>391</v>
      </c>
      <c r="B31" s="176">
        <v>16406.475068482025</v>
      </c>
      <c r="C31" s="174">
        <v>28091.314797194398</v>
      </c>
      <c r="D31" s="175">
        <v>41133.603189844922</v>
      </c>
      <c r="E31" s="204">
        <v>85631.393055521345</v>
      </c>
      <c r="F31" s="205">
        <v>5945.9421516685097</v>
      </c>
      <c r="G31" s="206">
        <v>91577.335207189884</v>
      </c>
      <c r="H31" s="206">
        <v>23708.497286261889</v>
      </c>
      <c r="I31" s="215">
        <v>87070.479945463143</v>
      </c>
      <c r="J31" s="173">
        <v>19.159416287721093</v>
      </c>
      <c r="K31" s="218">
        <v>32.804925617618601</v>
      </c>
      <c r="L31" s="219">
        <v>48.035658094660306</v>
      </c>
      <c r="M31" s="216">
        <v>100</v>
      </c>
      <c r="N31" s="118">
        <v>25.889044743027746</v>
      </c>
    </row>
    <row r="32" spans="1:16">
      <c r="A32" s="540" t="s">
        <v>392</v>
      </c>
      <c r="B32" s="176">
        <v>19957.284677691405</v>
      </c>
      <c r="C32" s="174">
        <v>29326.442775209871</v>
      </c>
      <c r="D32" s="175">
        <v>46717.81237436278</v>
      </c>
      <c r="E32" s="204">
        <v>96001.53982726406</v>
      </c>
      <c r="F32" s="205">
        <v>4589.1858928601296</v>
      </c>
      <c r="G32" s="206">
        <v>100590.72572012419</v>
      </c>
      <c r="H32" s="206">
        <v>29125.368352417707</v>
      </c>
      <c r="I32" s="215">
        <v>96590.188793035471</v>
      </c>
      <c r="J32" s="173">
        <v>20.788504761070108</v>
      </c>
      <c r="K32" s="218">
        <v>30.547887906774257</v>
      </c>
      <c r="L32" s="219">
        <v>48.663607332155628</v>
      </c>
      <c r="M32" s="216">
        <v>100</v>
      </c>
      <c r="N32" s="118">
        <v>28.954327691654065</v>
      </c>
    </row>
    <row r="33" spans="1:17">
      <c r="A33" s="540" t="s">
        <v>393</v>
      </c>
      <c r="B33" s="176">
        <v>17508.770771641935</v>
      </c>
      <c r="C33" s="174">
        <v>27587.801943336555</v>
      </c>
      <c r="D33" s="175">
        <v>38159.387347349664</v>
      </c>
      <c r="E33" s="204">
        <v>83255.960062328159</v>
      </c>
      <c r="F33" s="205">
        <v>5218.6911147281398</v>
      </c>
      <c r="G33" s="206">
        <v>88474.651177056308</v>
      </c>
      <c r="H33" s="206">
        <v>24027.365284695628</v>
      </c>
      <c r="I33" s="215">
        <v>85869.618258167524</v>
      </c>
      <c r="J33" s="173">
        <v>21.030050891893257</v>
      </c>
      <c r="K33" s="218">
        <v>33.13612853984678</v>
      </c>
      <c r="L33" s="219">
        <v>45.833820568259966</v>
      </c>
      <c r="M33" s="216">
        <v>100</v>
      </c>
      <c r="N33" s="118">
        <v>27.157343900245323</v>
      </c>
    </row>
    <row r="34" spans="1:17">
      <c r="A34" s="540" t="s">
        <v>394</v>
      </c>
      <c r="B34" s="176">
        <v>17129.875042583473</v>
      </c>
      <c r="C34" s="174">
        <v>29668.290222024509</v>
      </c>
      <c r="D34" s="175">
        <v>42528.691443367417</v>
      </c>
      <c r="E34" s="204">
        <v>89326.856707975399</v>
      </c>
      <c r="F34" s="205">
        <v>7012.2571103006503</v>
      </c>
      <c r="G34" s="206">
        <v>96339.113818276062</v>
      </c>
      <c r="H34" s="206">
        <v>22928.398039167172</v>
      </c>
      <c r="I34" s="215">
        <v>92699.630452056343</v>
      </c>
      <c r="J34" s="173">
        <v>19.176623552963395</v>
      </c>
      <c r="K34" s="218">
        <v>33.213180576828272</v>
      </c>
      <c r="L34" s="219">
        <v>47.610195870208329</v>
      </c>
      <c r="M34" s="216">
        <v>100</v>
      </c>
      <c r="N34" s="118">
        <v>23.799677130533798</v>
      </c>
      <c r="P34" s="189"/>
    </row>
    <row r="35" spans="1:17">
      <c r="A35" s="540" t="s">
        <v>395</v>
      </c>
      <c r="B35" s="176">
        <v>19299.723523261237</v>
      </c>
      <c r="C35" s="174">
        <v>30516.634693123047</v>
      </c>
      <c r="D35" s="175">
        <v>49704.993896854845</v>
      </c>
      <c r="E35" s="204">
        <v>99521.352113239118</v>
      </c>
      <c r="F35" s="205">
        <v>7014.8903687611901</v>
      </c>
      <c r="G35" s="206">
        <v>106536.24248200031</v>
      </c>
      <c r="H35" s="206">
        <v>25332.72230308094</v>
      </c>
      <c r="I35" s="215">
        <v>102988.48037527928</v>
      </c>
      <c r="J35" s="173">
        <v>19.392545532642373</v>
      </c>
      <c r="K35" s="218">
        <v>30.663404430438284</v>
      </c>
      <c r="L35" s="219">
        <v>49.944050036919357</v>
      </c>
      <c r="M35" s="216">
        <v>100.00000000000001</v>
      </c>
      <c r="N35" s="118">
        <v>23.778501768880197</v>
      </c>
      <c r="P35" s="189"/>
    </row>
    <row r="36" spans="1:17">
      <c r="A36" s="540" t="s">
        <v>396</v>
      </c>
      <c r="B36" s="176">
        <v>21500.901824561228</v>
      </c>
      <c r="C36" s="174">
        <v>33326.579075849353</v>
      </c>
      <c r="D36" s="175">
        <v>53472.17332741509</v>
      </c>
      <c r="E36" s="204">
        <v>108299.65422782567</v>
      </c>
      <c r="F36" s="205">
        <v>5723.1245057653668</v>
      </c>
      <c r="G36" s="206">
        <v>114022.77873359107</v>
      </c>
      <c r="H36" s="206">
        <v>28747.827557320539</v>
      </c>
      <c r="I36" s="215">
        <v>109446.49707938357</v>
      </c>
      <c r="J36" s="173">
        <v>19.853158329878539</v>
      </c>
      <c r="K36" s="218">
        <v>30.772562768983136</v>
      </c>
      <c r="L36" s="219">
        <v>49.374278901138325</v>
      </c>
      <c r="M36" s="216">
        <v>100</v>
      </c>
      <c r="N36" s="118">
        <v>25.212354826475945</v>
      </c>
      <c r="P36" s="189"/>
    </row>
    <row r="37" spans="1:17">
      <c r="A37" s="540" t="s">
        <v>397</v>
      </c>
      <c r="B37" s="176">
        <v>20499.365962852007</v>
      </c>
      <c r="C37" s="174">
        <v>30144.010775045695</v>
      </c>
      <c r="D37" s="175">
        <v>45450.954295811956</v>
      </c>
      <c r="E37" s="204">
        <v>96094.331033709663</v>
      </c>
      <c r="F37" s="205">
        <v>6852.7085233570733</v>
      </c>
      <c r="G37" s="206">
        <v>102947.03955706673</v>
      </c>
      <c r="H37" s="206">
        <v>26553.312150282349</v>
      </c>
      <c r="I37" s="215">
        <v>97864.98143584888</v>
      </c>
      <c r="J37" s="173">
        <v>21.332544534454254</v>
      </c>
      <c r="K37" s="218">
        <v>31.369187391992199</v>
      </c>
      <c r="L37" s="219">
        <v>47.298268073553544</v>
      </c>
      <c r="M37" s="216">
        <v>100</v>
      </c>
      <c r="N37" s="118">
        <v>25.793177020464995</v>
      </c>
      <c r="P37" s="189"/>
    </row>
    <row r="38" spans="1:17">
      <c r="A38" s="540" t="s">
        <v>398</v>
      </c>
      <c r="B38" s="176">
        <v>22277.437442531693</v>
      </c>
      <c r="C38" s="174">
        <v>32882.429634665008</v>
      </c>
      <c r="D38" s="175">
        <v>51686.107438103296</v>
      </c>
      <c r="E38" s="204">
        <v>106845.9745153</v>
      </c>
      <c r="F38" s="205">
        <v>7740.1604187028861</v>
      </c>
      <c r="G38" s="206">
        <v>114586.13493400287</v>
      </c>
      <c r="H38" s="206">
        <v>29249.972987456</v>
      </c>
      <c r="I38" s="215">
        <v>109117.75890645398</v>
      </c>
      <c r="J38" s="173">
        <v>20.850048439907894</v>
      </c>
      <c r="K38" s="218">
        <v>30.775543752428735</v>
      </c>
      <c r="L38" s="219">
        <v>48.374407807663374</v>
      </c>
      <c r="M38" s="216">
        <v>100</v>
      </c>
      <c r="N38" s="118">
        <v>25.526625018203852</v>
      </c>
      <c r="P38" s="189"/>
    </row>
    <row r="39" spans="1:17">
      <c r="A39" s="540" t="s">
        <v>399</v>
      </c>
      <c r="B39" s="176">
        <v>26479.854563405475</v>
      </c>
      <c r="C39" s="174">
        <v>34791.494830990938</v>
      </c>
      <c r="D39" s="175">
        <v>58640.193956333547</v>
      </c>
      <c r="E39" s="204">
        <v>119911.54335072996</v>
      </c>
      <c r="F39" s="205">
        <v>10227.439440020948</v>
      </c>
      <c r="G39" s="206">
        <v>130138.98279075089</v>
      </c>
      <c r="H39" s="206">
        <v>34328.123551923491</v>
      </c>
      <c r="I39" s="215">
        <v>124184.19818316825</v>
      </c>
      <c r="J39" s="173">
        <v>22.082823574336292</v>
      </c>
      <c r="K39" s="218">
        <v>29.014299923760547</v>
      </c>
      <c r="L39" s="219">
        <v>48.902876501903165</v>
      </c>
      <c r="M39" s="216">
        <v>100</v>
      </c>
      <c r="N39" s="118">
        <v>26.378048157268392</v>
      </c>
    </row>
    <row r="40" spans="1:17">
      <c r="A40" s="608" t="s">
        <v>442</v>
      </c>
      <c r="B40" s="176">
        <v>27097.590974414401</v>
      </c>
      <c r="C40" s="174">
        <v>44039.538937363934</v>
      </c>
      <c r="D40" s="175">
        <v>64201.360000000008</v>
      </c>
      <c r="E40" s="204">
        <v>135338.48991177834</v>
      </c>
      <c r="F40" s="205">
        <v>7450.54</v>
      </c>
      <c r="G40" s="206">
        <v>142789.02991177834</v>
      </c>
      <c r="H40" s="206">
        <v>36343.101592895655</v>
      </c>
      <c r="I40" s="215">
        <v>134907.55158346571</v>
      </c>
      <c r="J40" s="173">
        <v>20.022087576178972</v>
      </c>
      <c r="K40" s="218">
        <v>32.54029135840922</v>
      </c>
      <c r="L40" s="219">
        <v>47.437621065411818</v>
      </c>
      <c r="M40" s="216">
        <v>100.00000000000001</v>
      </c>
      <c r="N40" s="118">
        <v>25.452306535978359</v>
      </c>
    </row>
    <row r="41" spans="1:17">
      <c r="A41" s="608" t="s">
        <v>443</v>
      </c>
      <c r="B41" s="173">
        <v>26870.248865000201</v>
      </c>
      <c r="C41" s="174">
        <v>40383.798298961745</v>
      </c>
      <c r="D41" s="208">
        <v>55810.21</v>
      </c>
      <c r="E41" s="204">
        <v>123064.25716396194</v>
      </c>
      <c r="F41" s="205">
        <v>8923.9500000000007</v>
      </c>
      <c r="G41" s="206">
        <v>131988.20716396195</v>
      </c>
      <c r="H41" s="206">
        <v>34813.092199470353</v>
      </c>
      <c r="I41" s="215">
        <v>122742.05381769345</v>
      </c>
      <c r="J41" s="173">
        <v>21.834324184966412</v>
      </c>
      <c r="K41" s="218">
        <v>32.815213149304014</v>
      </c>
      <c r="L41" s="219">
        <v>45.35046266572958</v>
      </c>
      <c r="M41" s="216">
        <v>100</v>
      </c>
      <c r="N41" s="118">
        <v>26.375911111682797</v>
      </c>
      <c r="P41" s="189"/>
      <c r="Q41" s="119"/>
    </row>
    <row r="42" spans="1:17">
      <c r="A42" s="608" t="s">
        <v>444</v>
      </c>
      <c r="B42" s="173">
        <v>33314.0441533454</v>
      </c>
      <c r="C42" s="174">
        <v>48088.751239925892</v>
      </c>
      <c r="D42" s="208">
        <v>62413.590000000011</v>
      </c>
      <c r="E42" s="204">
        <v>143816.38539327128</v>
      </c>
      <c r="F42" s="205">
        <v>10106.14</v>
      </c>
      <c r="G42" s="206">
        <v>153922.52539327129</v>
      </c>
      <c r="H42" s="206">
        <v>42525.948626780155</v>
      </c>
      <c r="I42" s="215">
        <v>144065.61120975661</v>
      </c>
      <c r="J42" s="173">
        <v>23.164289703323373</v>
      </c>
      <c r="K42" s="218">
        <v>33.437602473755277</v>
      </c>
      <c r="L42" s="219">
        <v>43.398107822921375</v>
      </c>
      <c r="M42" s="216">
        <v>100.00000000000003</v>
      </c>
      <c r="N42" s="118">
        <v>27.628151576987559</v>
      </c>
      <c r="O42" s="186"/>
      <c r="P42" s="186"/>
      <c r="Q42" s="119"/>
    </row>
    <row r="43" spans="1:17">
      <c r="A43" s="608" t="s">
        <v>445</v>
      </c>
      <c r="B43" s="615">
        <v>32597.4697440284</v>
      </c>
      <c r="C43" s="436">
        <v>60819.840505353466</v>
      </c>
      <c r="D43" s="208">
        <v>80363.509999999995</v>
      </c>
      <c r="E43" s="204">
        <v>173780.82024938188</v>
      </c>
      <c r="F43" s="205">
        <v>11855.67</v>
      </c>
      <c r="G43" s="206">
        <v>185636.49024938192</v>
      </c>
      <c r="H43" s="206">
        <v>44093.102105106896</v>
      </c>
      <c r="I43" s="215">
        <v>179681.70564179929</v>
      </c>
      <c r="J43" s="173">
        <v>18.757806354723051</v>
      </c>
      <c r="K43" s="218">
        <v>34.998016707525466</v>
      </c>
      <c r="L43" s="219">
        <v>46.244176937751469</v>
      </c>
      <c r="M43" s="216">
        <v>99.999999999999986</v>
      </c>
      <c r="N43" s="118">
        <v>23.75238943909828</v>
      </c>
      <c r="P43" s="189"/>
      <c r="Q43" s="119"/>
    </row>
    <row r="44" spans="1:17">
      <c r="A44" s="540" t="s">
        <v>404</v>
      </c>
      <c r="B44" s="615">
        <v>45282.730402152389</v>
      </c>
      <c r="C44" s="436">
        <v>64688.277428168949</v>
      </c>
      <c r="D44" s="208">
        <v>99458.306816090437</v>
      </c>
      <c r="E44" s="204">
        <v>209429.31464641177</v>
      </c>
      <c r="F44" s="205">
        <v>12179.095826266714</v>
      </c>
      <c r="G44" s="206">
        <v>221608.41047267849</v>
      </c>
      <c r="H44" s="206">
        <v>59664.109383491581</v>
      </c>
      <c r="I44" s="215">
        <v>212506.80344691942</v>
      </c>
      <c r="J44" s="173">
        <v>21.621963705799786</v>
      </c>
      <c r="K44" s="218">
        <v>30.887880971861488</v>
      </c>
      <c r="L44" s="219">
        <v>47.490155322338722</v>
      </c>
      <c r="M44" s="216">
        <v>100</v>
      </c>
      <c r="N44" s="118">
        <v>26.923215258947682</v>
      </c>
      <c r="P44" s="189"/>
    </row>
    <row r="45" spans="1:17">
      <c r="A45" s="608" t="s">
        <v>405</v>
      </c>
      <c r="B45" s="616">
        <v>42347.846042953286</v>
      </c>
      <c r="C45" s="617">
        <v>54668.138889435766</v>
      </c>
      <c r="D45" s="175">
        <v>85011.333675307978</v>
      </c>
      <c r="E45" s="204">
        <v>182027.31860769703</v>
      </c>
      <c r="F45" s="205">
        <v>13673.429855281778</v>
      </c>
      <c r="G45" s="206">
        <v>195700.74846297875</v>
      </c>
      <c r="H45" s="206">
        <v>54323.706801493157</v>
      </c>
      <c r="I45" s="215">
        <v>185857.56479093467</v>
      </c>
      <c r="J45" s="173">
        <v>23.264555214495484</v>
      </c>
      <c r="K45" s="218">
        <v>30.032930940028756</v>
      </c>
      <c r="L45" s="219">
        <v>46.702513845475757</v>
      </c>
      <c r="M45" s="216">
        <v>100</v>
      </c>
      <c r="N45" s="118">
        <v>27.758558527827869</v>
      </c>
      <c r="P45" s="189"/>
    </row>
    <row r="46" spans="1:17">
      <c r="A46" s="608" t="s">
        <v>414</v>
      </c>
      <c r="B46" s="616">
        <v>52205.060538559628</v>
      </c>
      <c r="C46" s="617">
        <v>62851.121007864189</v>
      </c>
      <c r="D46" s="175">
        <v>86079.378800873179</v>
      </c>
      <c r="E46" s="618">
        <v>201135.560347297</v>
      </c>
      <c r="F46" s="205">
        <v>15073.249223785711</v>
      </c>
      <c r="G46" s="206">
        <v>216208.80957108267</v>
      </c>
      <c r="H46" s="206">
        <v>64951.696360163551</v>
      </c>
      <c r="I46" s="215">
        <v>204123.90796351616</v>
      </c>
      <c r="J46" s="173">
        <v>25.955162005374948</v>
      </c>
      <c r="K46" s="218">
        <v>31.248139761731014</v>
      </c>
      <c r="L46" s="219">
        <v>42.796698232894045</v>
      </c>
      <c r="M46" s="216">
        <v>100</v>
      </c>
      <c r="N46" s="118">
        <v>30.041188649535332</v>
      </c>
      <c r="P46" s="189"/>
    </row>
    <row r="47" spans="1:17">
      <c r="A47" s="608" t="s">
        <v>413</v>
      </c>
      <c r="B47" s="616">
        <v>46086.063262573778</v>
      </c>
      <c r="C47" s="617">
        <v>79381.850065576466</v>
      </c>
      <c r="D47" s="175">
        <v>112183.77986085223</v>
      </c>
      <c r="E47" s="204">
        <v>237651.69318900246</v>
      </c>
      <c r="F47" s="205">
        <v>16578.462277456325</v>
      </c>
      <c r="G47" s="206">
        <v>254230.15546645888</v>
      </c>
      <c r="H47" s="206">
        <v>62231.632167854674</v>
      </c>
      <c r="I47" s="215">
        <v>247984.77443914799</v>
      </c>
      <c r="J47" s="173">
        <v>19.392272213235152</v>
      </c>
      <c r="K47" s="218">
        <v>33.40260235488612</v>
      </c>
      <c r="L47" s="219">
        <v>47.205125431878734</v>
      </c>
      <c r="M47" s="216">
        <v>100</v>
      </c>
      <c r="N47" s="118">
        <v>24.478462066654807</v>
      </c>
    </row>
    <row r="48" spans="1:17">
      <c r="A48" s="609" t="s">
        <v>436</v>
      </c>
      <c r="B48" s="616">
        <v>60682.806949051163</v>
      </c>
      <c r="C48" s="617">
        <v>81439.472327115713</v>
      </c>
      <c r="D48" s="175">
        <v>132999.48199815577</v>
      </c>
      <c r="E48" s="204">
        <v>275121.76127432263</v>
      </c>
      <c r="F48" s="205">
        <v>15533.217866125702</v>
      </c>
      <c r="G48" s="206">
        <v>290654.97914044833</v>
      </c>
      <c r="H48" s="206">
        <v>79822.304553579961</v>
      </c>
      <c r="I48" s="215">
        <v>278254.96611542383</v>
      </c>
      <c r="J48" s="173">
        <v>22.056709243201091</v>
      </c>
      <c r="K48" s="218">
        <v>29.601247080529113</v>
      </c>
      <c r="L48" s="219">
        <v>48.342043676269796</v>
      </c>
      <c r="M48" s="216">
        <v>100</v>
      </c>
      <c r="N48" s="118">
        <v>27.462906291726991</v>
      </c>
    </row>
    <row r="49" spans="1:14">
      <c r="A49" s="608" t="s">
        <v>440</v>
      </c>
      <c r="B49" s="616">
        <v>55971.540648954971</v>
      </c>
      <c r="C49" s="617">
        <v>76854.115205393507</v>
      </c>
      <c r="D49" s="175">
        <v>116685.75906403997</v>
      </c>
      <c r="E49" s="204">
        <v>249511.41491838844</v>
      </c>
      <c r="F49" s="205">
        <v>17369.756129670885</v>
      </c>
      <c r="G49" s="206">
        <v>266881.17104805936</v>
      </c>
      <c r="H49" s="206">
        <v>72944.64079332081</v>
      </c>
      <c r="I49" s="215">
        <v>252616.40593110109</v>
      </c>
      <c r="J49" s="173">
        <v>22.432456914751757</v>
      </c>
      <c r="K49" s="218">
        <v>30.801843366777977</v>
      </c>
      <c r="L49" s="219">
        <v>46.765699718470273</v>
      </c>
      <c r="M49" s="216">
        <v>100</v>
      </c>
      <c r="N49" s="118">
        <v>27.332254466234001</v>
      </c>
    </row>
    <row r="50" spans="1:14">
      <c r="A50" s="593" t="s">
        <v>441</v>
      </c>
      <c r="B50" s="173">
        <v>68644.635079426109</v>
      </c>
      <c r="C50" s="644">
        <v>82328.78151350902</v>
      </c>
      <c r="D50" s="175">
        <v>114720.19149876719</v>
      </c>
      <c r="E50" s="646">
        <v>265693.60809170234</v>
      </c>
      <c r="F50" s="205">
        <v>21837.260630976696</v>
      </c>
      <c r="G50" s="206">
        <v>287530.86872267898</v>
      </c>
      <c r="H50" s="206">
        <v>85759.957384370005</v>
      </c>
      <c r="I50" s="215">
        <v>272972.83888239111</v>
      </c>
      <c r="J50" s="173">
        <v>25.836012982191836</v>
      </c>
      <c r="K50" s="218">
        <v>30.986361359921688</v>
      </c>
      <c r="L50" s="219">
        <v>43.177625657886473</v>
      </c>
      <c r="M50" s="216">
        <v>100</v>
      </c>
      <c r="N50" s="118">
        <v>29.826347955385874</v>
      </c>
    </row>
    <row r="51" spans="1:14">
      <c r="A51" s="593" t="s">
        <v>447</v>
      </c>
      <c r="B51" s="619">
        <v>58444.21768248907</v>
      </c>
      <c r="C51" s="620">
        <v>98194.50512945329</v>
      </c>
      <c r="D51" s="621">
        <v>151447.7986266517</v>
      </c>
      <c r="E51" s="618">
        <v>308086.52143859409</v>
      </c>
      <c r="F51" s="205">
        <v>23066.360217247813</v>
      </c>
      <c r="G51" s="206">
        <v>331152.88165584183</v>
      </c>
      <c r="H51" s="206">
        <v>80138.359139804816</v>
      </c>
      <c r="I51" s="215">
        <v>324360.91950177174</v>
      </c>
      <c r="J51" s="173">
        <v>18.970066398746305</v>
      </c>
      <c r="K51" s="218">
        <v>31.872379444235055</v>
      </c>
      <c r="L51" s="219">
        <v>49.15755415701863</v>
      </c>
      <c r="M51" s="216">
        <v>100</v>
      </c>
      <c r="N51" s="118">
        <v>24.199807273031805</v>
      </c>
    </row>
    <row r="52" spans="1:14">
      <c r="A52" s="593" t="s">
        <v>448</v>
      </c>
      <c r="B52" s="619">
        <v>83242.454514570723</v>
      </c>
      <c r="C52" s="691">
        <v>104852.76805697061</v>
      </c>
      <c r="D52" s="692">
        <v>165437.44395607468</v>
      </c>
      <c r="E52" s="646">
        <v>353532.66652761598</v>
      </c>
      <c r="F52" s="693">
        <v>21612.064655734703</v>
      </c>
      <c r="G52" s="694">
        <v>375144.73118335084</v>
      </c>
      <c r="H52" s="694">
        <v>107650.66105467532</v>
      </c>
      <c r="I52" s="695">
        <v>364253.38108364795</v>
      </c>
      <c r="J52" s="696">
        <v>23.54590180652183</v>
      </c>
      <c r="K52" s="644">
        <v>29.658579810129115</v>
      </c>
      <c r="L52" s="697">
        <v>46.795518383349069</v>
      </c>
      <c r="M52" s="698">
        <v>100.00000000000001</v>
      </c>
      <c r="N52" s="142">
        <v>28.695767821422869</v>
      </c>
    </row>
    <row r="53" spans="1:14">
      <c r="A53" s="610" t="s">
        <v>210</v>
      </c>
      <c r="B53" s="4" t="s">
        <v>211</v>
      </c>
      <c r="C53" s="4"/>
      <c r="D53" s="4"/>
      <c r="E53" s="622"/>
      <c r="F53" s="622"/>
      <c r="G53" s="623"/>
      <c r="H53" s="623"/>
      <c r="I53" s="624"/>
      <c r="J53" s="622"/>
      <c r="K53" s="622"/>
      <c r="L53" s="622"/>
      <c r="M53" s="625"/>
      <c r="N53" s="611"/>
    </row>
    <row r="54" spans="1:14">
      <c r="E54" s="209"/>
      <c r="F54" s="209"/>
      <c r="G54" s="209"/>
      <c r="H54" s="209"/>
      <c r="I54" s="209"/>
    </row>
    <row r="55" spans="1:14">
      <c r="I55" s="445"/>
      <c r="J55" s="445"/>
    </row>
    <row r="56" spans="1:14">
      <c r="E56" s="447"/>
      <c r="G56" s="445"/>
      <c r="I56" s="438"/>
      <c r="J56" s="438"/>
    </row>
    <row r="57" spans="1:14">
      <c r="G57" s="445"/>
      <c r="I57" s="438"/>
      <c r="J57" s="438"/>
    </row>
  </sheetData>
  <mergeCells count="3">
    <mergeCell ref="A1:N1"/>
    <mergeCell ref="B2:I2"/>
    <mergeCell ref="J2:N2"/>
  </mergeCells>
  <phoneticPr fontId="257" type="noConversion"/>
  <printOptions horizontalCentered="1"/>
  <pageMargins left="0.2" right="0.2" top="0.5" bottom="0.5" header="0.3" footer="0.3"/>
  <pageSetup scale="76" fitToWidth="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53"/>
  <sheetViews>
    <sheetView workbookViewId="0">
      <pane xSplit="2" ySplit="3" topLeftCell="C46" activePane="bottomRight" state="frozen"/>
      <selection pane="topRight" activeCell="C1" sqref="C1"/>
      <selection pane="bottomLeft" activeCell="A4" sqref="A4"/>
      <selection pane="bottomRight" activeCell="C48" sqref="C48:I52"/>
    </sheetView>
  </sheetViews>
  <sheetFormatPr defaultColWidth="7.88671875" defaultRowHeight="13.8"/>
  <cols>
    <col min="1" max="1" width="1.44140625" style="13" customWidth="1"/>
    <col min="2" max="2" width="17.44140625" style="13" customWidth="1"/>
    <col min="3" max="3" width="16.44140625" style="13" customWidth="1"/>
    <col min="4" max="4" width="13.44140625" style="13" customWidth="1"/>
    <col min="5" max="5" width="15" style="13" customWidth="1"/>
    <col min="6" max="6" width="21.88671875" style="13" bestFit="1" customWidth="1"/>
    <col min="7" max="7" width="15" style="13" customWidth="1"/>
    <col min="8" max="8" width="17.109375" style="13" customWidth="1"/>
    <col min="9" max="9" width="13" style="13" customWidth="1"/>
    <col min="10" max="10" width="14.44140625" style="13" customWidth="1"/>
    <col min="11" max="20" width="6.88671875" style="13" customWidth="1"/>
    <col min="21" max="24" width="6.44140625" style="13" customWidth="1"/>
    <col min="25" max="25" width="7.109375" style="12" customWidth="1"/>
    <col min="26" max="26" width="1.44140625" style="13" customWidth="1"/>
    <col min="27" max="240" width="9.109375" style="13" customWidth="1"/>
    <col min="241" max="241" width="6" style="13" customWidth="1"/>
    <col min="242" max="242" width="3.44140625" style="13" customWidth="1"/>
    <col min="243" max="243" width="8.109375" style="13" customWidth="1"/>
    <col min="244" max="246" width="6.44140625" style="13" customWidth="1"/>
    <col min="247" max="247" width="6.109375" style="13" customWidth="1"/>
    <col min="248" max="248" width="8" style="13" customWidth="1"/>
    <col min="249" max="249" width="6.44140625" style="13" customWidth="1"/>
    <col min="250" max="250" width="6.88671875" style="13" customWidth="1"/>
    <col min="251" max="251" width="8" style="13" customWidth="1"/>
    <col min="252" max="252" width="8.44140625" style="13" customWidth="1"/>
    <col min="253" max="253" width="6.44140625" style="13" customWidth="1"/>
    <col min="254" max="16384" width="7.88671875" style="13"/>
  </cols>
  <sheetData>
    <row r="1" spans="1:25" s="84" customFormat="1" ht="27.75" customHeight="1">
      <c r="A1" s="476"/>
      <c r="B1" s="194" t="s">
        <v>212</v>
      </c>
      <c r="C1" s="477"/>
      <c r="D1" s="477"/>
      <c r="E1" s="477"/>
      <c r="F1" s="477"/>
      <c r="G1" s="477"/>
      <c r="H1" s="477"/>
      <c r="I1" s="199"/>
      <c r="J1" s="90"/>
      <c r="K1" s="90"/>
      <c r="L1" s="90"/>
      <c r="M1" s="90"/>
      <c r="N1" s="90"/>
      <c r="O1" s="90"/>
      <c r="P1" s="90"/>
      <c r="Q1" s="90"/>
      <c r="R1" s="90"/>
      <c r="S1" s="90"/>
      <c r="T1" s="90"/>
      <c r="Y1" s="90"/>
    </row>
    <row r="2" spans="1:25" ht="15" customHeight="1">
      <c r="A2" s="448"/>
      <c r="B2" s="813" t="s">
        <v>36</v>
      </c>
      <c r="C2" s="810" t="s">
        <v>213</v>
      </c>
      <c r="D2" s="811"/>
      <c r="E2" s="811"/>
      <c r="F2" s="811"/>
      <c r="G2" s="811"/>
      <c r="H2" s="811"/>
      <c r="I2" s="812"/>
    </row>
    <row r="3" spans="1:25" s="12" customFormat="1" ht="75" customHeight="1">
      <c r="A3" s="54"/>
      <c r="B3" s="813"/>
      <c r="C3" s="407" t="s">
        <v>226</v>
      </c>
      <c r="D3" s="81" t="s">
        <v>214</v>
      </c>
      <c r="E3" s="81" t="s">
        <v>39</v>
      </c>
      <c r="F3" s="81" t="s">
        <v>423</v>
      </c>
      <c r="G3" s="81" t="s">
        <v>41</v>
      </c>
      <c r="H3" s="82" t="s">
        <v>72</v>
      </c>
      <c r="I3" s="514" t="s">
        <v>429</v>
      </c>
      <c r="J3" s="13"/>
      <c r="K3" s="13"/>
      <c r="L3" s="13"/>
      <c r="M3" s="13"/>
      <c r="N3" s="13"/>
      <c r="O3" s="13"/>
      <c r="P3" s="13"/>
    </row>
    <row r="4" spans="1:25" ht="25.35" customHeight="1">
      <c r="A4" s="448"/>
      <c r="B4" s="541" t="s">
        <v>364</v>
      </c>
      <c r="C4" s="195">
        <v>5006.4310256199697</v>
      </c>
      <c r="D4" s="195">
        <v>774.65583305969301</v>
      </c>
      <c r="E4" s="196">
        <v>696.03995536111995</v>
      </c>
      <c r="F4" s="195">
        <v>475.77875920448201</v>
      </c>
      <c r="G4" s="195">
        <v>519.94545224015599</v>
      </c>
      <c r="H4" s="200">
        <v>6698.1951924257273</v>
      </c>
      <c r="I4" s="195">
        <v>6222.4164332212449</v>
      </c>
      <c r="Y4" s="13"/>
    </row>
    <row r="5" spans="1:25" ht="25.35" customHeight="1">
      <c r="A5" s="448"/>
      <c r="B5" s="540" t="s">
        <v>365</v>
      </c>
      <c r="C5" s="195">
        <v>3897.5777184212402</v>
      </c>
      <c r="D5" s="195">
        <v>258.87208941874201</v>
      </c>
      <c r="E5" s="196">
        <v>623.96550203325705</v>
      </c>
      <c r="F5" s="195">
        <v>480.830267821387</v>
      </c>
      <c r="G5" s="195">
        <v>519.387048483699</v>
      </c>
      <c r="H5" s="200">
        <v>5521.7605367595825</v>
      </c>
      <c r="I5" s="195">
        <v>5040.9302689381966</v>
      </c>
      <c r="Y5" s="13"/>
    </row>
    <row r="6" spans="1:25" ht="25.35" customHeight="1">
      <c r="A6" s="448"/>
      <c r="B6" s="540" t="s">
        <v>366</v>
      </c>
      <c r="C6" s="195">
        <v>4419.5010931423103</v>
      </c>
      <c r="D6" s="195">
        <v>519.48678790107101</v>
      </c>
      <c r="E6" s="196">
        <v>625.779438919109</v>
      </c>
      <c r="F6" s="195">
        <v>508.03271992227502</v>
      </c>
      <c r="G6" s="195">
        <v>380.37149184382099</v>
      </c>
      <c r="H6" s="200">
        <v>5933.6847438275145</v>
      </c>
      <c r="I6" s="195">
        <v>5425.6520239052397</v>
      </c>
      <c r="Y6" s="13"/>
    </row>
    <row r="7" spans="1:25" ht="25.35" customHeight="1">
      <c r="A7" s="448"/>
      <c r="B7" s="540" t="s">
        <v>367</v>
      </c>
      <c r="C7" s="195">
        <v>5197.8464785032502</v>
      </c>
      <c r="D7" s="195">
        <v>1044.2014029929001</v>
      </c>
      <c r="E7" s="196">
        <v>1112.6513817964701</v>
      </c>
      <c r="F7" s="195">
        <v>549.09859415122003</v>
      </c>
      <c r="G7" s="195">
        <v>342.64983238791501</v>
      </c>
      <c r="H7" s="200">
        <v>7202.2462868388557</v>
      </c>
      <c r="I7" s="195">
        <v>6653.1476926876348</v>
      </c>
      <c r="Y7" s="13"/>
    </row>
    <row r="8" spans="1:25" ht="25.35" customHeight="1">
      <c r="A8" s="448"/>
      <c r="B8" s="540" t="s">
        <v>368</v>
      </c>
      <c r="C8" s="195">
        <v>6062.7899625478003</v>
      </c>
      <c r="D8" s="195">
        <v>1281.6696923736399</v>
      </c>
      <c r="E8" s="196">
        <v>888.55394395851499</v>
      </c>
      <c r="F8" s="195">
        <v>669.05564386704805</v>
      </c>
      <c r="G8" s="195">
        <v>388.02209428035798</v>
      </c>
      <c r="H8" s="200">
        <v>8008.4216446537212</v>
      </c>
      <c r="I8" s="195">
        <v>7339.3660007866738</v>
      </c>
      <c r="Y8" s="13"/>
    </row>
    <row r="9" spans="1:25" ht="25.35" customHeight="1">
      <c r="A9" s="448"/>
      <c r="B9" s="540" t="s">
        <v>369</v>
      </c>
      <c r="C9" s="195">
        <v>4692.5759042964301</v>
      </c>
      <c r="D9" s="195">
        <v>426.17728642687001</v>
      </c>
      <c r="E9" s="196">
        <v>822.25367601590904</v>
      </c>
      <c r="F9" s="195">
        <v>725.50625160319498</v>
      </c>
      <c r="G9" s="195">
        <v>509.59235635423403</v>
      </c>
      <c r="H9" s="200">
        <v>6749.9281882697678</v>
      </c>
      <c r="I9" s="195">
        <v>6024.4219366665729</v>
      </c>
      <c r="Y9" s="13"/>
    </row>
    <row r="10" spans="1:25" ht="25.35" customHeight="1">
      <c r="A10" s="448"/>
      <c r="B10" s="540" t="s">
        <v>370</v>
      </c>
      <c r="C10" s="195">
        <v>5289.51092959364</v>
      </c>
      <c r="D10" s="195">
        <v>851.68526538742799</v>
      </c>
      <c r="E10" s="196">
        <v>820.31862312103601</v>
      </c>
      <c r="F10" s="195">
        <v>737.92132636696897</v>
      </c>
      <c r="G10" s="195">
        <v>509.09283728131101</v>
      </c>
      <c r="H10" s="200">
        <v>7356.8437163629551</v>
      </c>
      <c r="I10" s="195">
        <v>6618.922389995987</v>
      </c>
      <c r="Y10" s="13"/>
    </row>
    <row r="11" spans="1:25" ht="25.35" customHeight="1">
      <c r="A11" s="448"/>
      <c r="B11" s="540" t="s">
        <v>371</v>
      </c>
      <c r="C11" s="195">
        <v>6357.8635463747296</v>
      </c>
      <c r="D11" s="195">
        <v>1707.7222408917401</v>
      </c>
      <c r="E11" s="196">
        <v>1382.9520537891799</v>
      </c>
      <c r="F11" s="195">
        <v>711.38533565724902</v>
      </c>
      <c r="G11" s="195">
        <v>508.91903068508299</v>
      </c>
      <c r="H11" s="200">
        <v>8961.1199665062413</v>
      </c>
      <c r="I11" s="195">
        <v>8249.7346308489923</v>
      </c>
      <c r="Y11" s="13"/>
    </row>
    <row r="12" spans="1:25" ht="25.35" customHeight="1">
      <c r="A12" s="448"/>
      <c r="B12" s="540" t="s">
        <v>372</v>
      </c>
      <c r="C12" s="195">
        <v>7067.7009393820599</v>
      </c>
      <c r="D12" s="195">
        <v>1440.9188399867801</v>
      </c>
      <c r="E12" s="196">
        <v>1034.01474231819</v>
      </c>
      <c r="F12" s="195">
        <v>852.55155277514996</v>
      </c>
      <c r="G12" s="195">
        <v>573.72833525180704</v>
      </c>
      <c r="H12" s="200">
        <v>9527.9955697272071</v>
      </c>
      <c r="I12" s="195">
        <v>8675.4440169520567</v>
      </c>
      <c r="Y12" s="13"/>
    </row>
    <row r="13" spans="1:25" ht="25.35" customHeight="1">
      <c r="A13" s="448"/>
      <c r="B13" s="540" t="s">
        <v>373</v>
      </c>
      <c r="C13" s="195">
        <v>5514.40563631846</v>
      </c>
      <c r="D13" s="195">
        <v>480.51183330918701</v>
      </c>
      <c r="E13" s="196">
        <v>909.41493855113799</v>
      </c>
      <c r="F13" s="195">
        <v>875.83380925882102</v>
      </c>
      <c r="G13" s="195">
        <v>585.45163972128705</v>
      </c>
      <c r="H13" s="200">
        <v>7885.1060238497066</v>
      </c>
      <c r="I13" s="195">
        <v>7009.2722145908856</v>
      </c>
      <c r="Y13" s="13"/>
    </row>
    <row r="14" spans="1:25" ht="25.35" customHeight="1">
      <c r="A14" s="448"/>
      <c r="B14" s="540" t="s">
        <v>374</v>
      </c>
      <c r="C14" s="195">
        <v>6350.7061724770101</v>
      </c>
      <c r="D14" s="195">
        <v>958.64886111994394</v>
      </c>
      <c r="E14" s="196">
        <v>877.80492829213097</v>
      </c>
      <c r="F14" s="195">
        <v>845.30871222583596</v>
      </c>
      <c r="G14" s="195">
        <v>638.549889507834</v>
      </c>
      <c r="H14" s="200">
        <v>8712.3697025028123</v>
      </c>
      <c r="I14" s="195">
        <v>7867.0609902769756</v>
      </c>
      <c r="Y14" s="13"/>
    </row>
    <row r="15" spans="1:25" ht="25.35" customHeight="1">
      <c r="A15" s="448"/>
      <c r="B15" s="540" t="s">
        <v>375</v>
      </c>
      <c r="C15" s="195">
        <v>7640.8290947379201</v>
      </c>
      <c r="D15" s="195">
        <v>1901.4044627405699</v>
      </c>
      <c r="E15" s="196">
        <v>1429.73604994941</v>
      </c>
      <c r="F15" s="195">
        <v>824.48843104382399</v>
      </c>
      <c r="G15" s="195">
        <v>652.76248402271699</v>
      </c>
      <c r="H15" s="200">
        <v>10547.816059753872</v>
      </c>
      <c r="I15" s="195">
        <v>9723.3276287100471</v>
      </c>
      <c r="Y15" s="13"/>
    </row>
    <row r="16" spans="1:25" ht="25.35" customHeight="1">
      <c r="A16" s="448"/>
      <c r="B16" s="540" t="s">
        <v>376</v>
      </c>
      <c r="C16" s="195">
        <v>9572.6298794662998</v>
      </c>
      <c r="D16" s="195">
        <v>1526.0062323468101</v>
      </c>
      <c r="E16" s="195">
        <v>1095.6134889126299</v>
      </c>
      <c r="F16" s="195">
        <v>834.14270095653603</v>
      </c>
      <c r="G16" s="195">
        <v>597.37402662222303</v>
      </c>
      <c r="H16" s="200">
        <v>12099.760095957688</v>
      </c>
      <c r="I16" s="195">
        <v>11265.617395001153</v>
      </c>
      <c r="Y16" s="13"/>
    </row>
    <row r="17" spans="1:9" ht="25.35" customHeight="1">
      <c r="A17" s="448"/>
      <c r="B17" s="607" t="s">
        <v>377</v>
      </c>
      <c r="C17" s="195">
        <v>7146.7359217858302</v>
      </c>
      <c r="D17" s="195">
        <v>503.40713182182202</v>
      </c>
      <c r="E17" s="195">
        <v>982.10028397733595</v>
      </c>
      <c r="F17" s="195">
        <v>860.76693221291896</v>
      </c>
      <c r="G17" s="195">
        <v>700.672410254748</v>
      </c>
      <c r="H17" s="200">
        <v>9690.2755482308348</v>
      </c>
      <c r="I17" s="195">
        <v>8829.5086160179144</v>
      </c>
    </row>
    <row r="18" spans="1:9" ht="25.35" customHeight="1">
      <c r="A18" s="448"/>
      <c r="B18" s="607" t="s">
        <v>378</v>
      </c>
      <c r="C18" s="195">
        <v>8298.8458298671303</v>
      </c>
      <c r="D18" s="195">
        <v>999.73227653818799</v>
      </c>
      <c r="E18" s="195">
        <v>958.87840065583998</v>
      </c>
      <c r="F18" s="195">
        <v>887.71566775348401</v>
      </c>
      <c r="G18" s="197">
        <v>725.29311842997595</v>
      </c>
      <c r="H18" s="200">
        <v>10870.73301670643</v>
      </c>
      <c r="I18" s="195">
        <v>9983.0173489529461</v>
      </c>
    </row>
    <row r="19" spans="1:9" ht="25.35" customHeight="1">
      <c r="A19" s="448"/>
      <c r="B19" s="607" t="s">
        <v>379</v>
      </c>
      <c r="C19" s="195">
        <v>9947.2585644014307</v>
      </c>
      <c r="D19" s="195">
        <v>1999.06552879387</v>
      </c>
      <c r="E19" s="198">
        <v>1546.08044504696</v>
      </c>
      <c r="F19" s="198">
        <v>900.20428791603695</v>
      </c>
      <c r="G19" s="198">
        <v>718.62875821616399</v>
      </c>
      <c r="H19" s="200">
        <v>13112.172055580591</v>
      </c>
      <c r="I19" s="195">
        <v>12211.967767664555</v>
      </c>
    </row>
    <row r="20" spans="1:9" ht="25.35" customHeight="1">
      <c r="A20" s="448"/>
      <c r="B20" s="607" t="s">
        <v>380</v>
      </c>
      <c r="C20" s="195">
        <v>9726.6819487480498</v>
      </c>
      <c r="D20" s="195">
        <v>1574.9505554496</v>
      </c>
      <c r="E20" s="195">
        <v>1202.87666317151</v>
      </c>
      <c r="F20" s="195">
        <v>967.09623925796495</v>
      </c>
      <c r="G20" s="195">
        <v>581.90308833377196</v>
      </c>
      <c r="H20" s="200">
        <v>12478.557939511298</v>
      </c>
      <c r="I20" s="195">
        <v>11511.461700253332</v>
      </c>
    </row>
    <row r="21" spans="1:9" ht="25.35" customHeight="1">
      <c r="A21" s="448"/>
      <c r="B21" s="607" t="s">
        <v>381</v>
      </c>
      <c r="C21" s="195">
        <v>7504.9715380689904</v>
      </c>
      <c r="D21" s="195">
        <v>537.26208216330497</v>
      </c>
      <c r="E21" s="196">
        <v>1080.5681971070501</v>
      </c>
      <c r="F21" s="195">
        <v>1001.11902967583</v>
      </c>
      <c r="G21" s="195">
        <v>453.04170149140901</v>
      </c>
      <c r="H21" s="200">
        <v>10039.70046634328</v>
      </c>
      <c r="I21" s="195">
        <v>9038.5814366674495</v>
      </c>
    </row>
    <row r="22" spans="1:9" ht="25.35" customHeight="1">
      <c r="A22" s="448"/>
      <c r="B22" s="607" t="s">
        <v>382</v>
      </c>
      <c r="C22" s="195">
        <v>9659.5648903747006</v>
      </c>
      <c r="D22" s="195">
        <v>1102.5806296707001</v>
      </c>
      <c r="E22" s="196">
        <v>1051.0914495060599</v>
      </c>
      <c r="F22" s="195">
        <v>1014.7210555962</v>
      </c>
      <c r="G22" s="195">
        <v>964.39074893134205</v>
      </c>
      <c r="H22" s="200">
        <v>12689.768144408303</v>
      </c>
      <c r="I22" s="195">
        <v>11675.047088812104</v>
      </c>
    </row>
    <row r="23" spans="1:9" ht="25.35" customHeight="1">
      <c r="A23" s="448"/>
      <c r="B23" s="607" t="s">
        <v>383</v>
      </c>
      <c r="C23" s="195">
        <v>12838.655409696399</v>
      </c>
      <c r="D23" s="195">
        <v>2275.2715419650699</v>
      </c>
      <c r="E23" s="196">
        <v>1652.94901881704</v>
      </c>
      <c r="F23" s="195">
        <v>1004.84356452473</v>
      </c>
      <c r="G23" s="195">
        <v>703.30124364447602</v>
      </c>
      <c r="H23" s="200">
        <v>16199.749236682645</v>
      </c>
      <c r="I23" s="195">
        <v>15194.905672157915</v>
      </c>
    </row>
    <row r="24" spans="1:9" ht="25.35" customHeight="1">
      <c r="A24" s="448"/>
      <c r="B24" s="607" t="s">
        <v>384</v>
      </c>
      <c r="C24" s="195">
        <v>12057.4310918025</v>
      </c>
      <c r="D24" s="195">
        <v>1663.70438078755</v>
      </c>
      <c r="E24" s="195">
        <v>1286.5191030490801</v>
      </c>
      <c r="F24" s="196">
        <v>1119.0282484249101</v>
      </c>
      <c r="G24" s="195">
        <v>590.66768071870604</v>
      </c>
      <c r="H24" s="200">
        <v>15053.646123995199</v>
      </c>
      <c r="I24" s="195">
        <v>13934.617875570288</v>
      </c>
    </row>
    <row r="25" spans="1:9" ht="25.35" customHeight="1">
      <c r="A25" s="448"/>
      <c r="B25" s="607" t="s">
        <v>385</v>
      </c>
      <c r="C25" s="195">
        <v>9366.1028278247304</v>
      </c>
      <c r="D25" s="195">
        <v>567.01384376346903</v>
      </c>
      <c r="E25" s="195">
        <v>1153.21235094037</v>
      </c>
      <c r="F25" s="195">
        <v>1071.6620952435301</v>
      </c>
      <c r="G25" s="195">
        <v>637.89876603501102</v>
      </c>
      <c r="H25" s="200">
        <v>12228.87604004364</v>
      </c>
      <c r="I25" s="196">
        <v>11157.213944800111</v>
      </c>
    </row>
    <row r="26" spans="1:9" ht="25.35" customHeight="1">
      <c r="A26" s="448"/>
      <c r="B26" s="607" t="s">
        <v>386</v>
      </c>
      <c r="C26" s="195">
        <v>10164.7341189852</v>
      </c>
      <c r="D26" s="195">
        <v>1151.9339881048199</v>
      </c>
      <c r="E26" s="195">
        <v>1118.9794491776299</v>
      </c>
      <c r="F26" s="195">
        <v>1013.99869581515</v>
      </c>
      <c r="G26" s="195">
        <v>685.82992346779497</v>
      </c>
      <c r="H26" s="200">
        <v>12983.542187445773</v>
      </c>
      <c r="I26" s="196">
        <v>11969.543491630624</v>
      </c>
    </row>
    <row r="27" spans="1:9" ht="25.35" customHeight="1">
      <c r="A27" s="448"/>
      <c r="B27" s="607" t="s">
        <v>387</v>
      </c>
      <c r="C27" s="195">
        <v>12212.8797042357</v>
      </c>
      <c r="D27" s="195">
        <v>2311.7400450026298</v>
      </c>
      <c r="E27" s="195">
        <v>1729.42382337911</v>
      </c>
      <c r="F27" s="195">
        <v>963.62129456497598</v>
      </c>
      <c r="G27" s="195">
        <v>795.11915514262103</v>
      </c>
      <c r="H27" s="200">
        <v>15701.043977322406</v>
      </c>
      <c r="I27" s="196">
        <v>14737.422682757431</v>
      </c>
    </row>
    <row r="28" spans="1:9" ht="25.35" customHeight="1">
      <c r="A28" s="448"/>
      <c r="B28" s="607" t="s">
        <v>388</v>
      </c>
      <c r="C28" s="195">
        <v>14379.7433664089</v>
      </c>
      <c r="D28" s="195">
        <v>1788.7278411641901</v>
      </c>
      <c r="E28" s="195">
        <v>1367.5736291655901</v>
      </c>
      <c r="F28" s="195">
        <v>1116.68788205239</v>
      </c>
      <c r="G28" s="195">
        <v>672.50761372541501</v>
      </c>
      <c r="H28" s="200">
        <v>17536.512491352292</v>
      </c>
      <c r="I28" s="196">
        <v>16419.824609299907</v>
      </c>
    </row>
    <row r="29" spans="1:9" ht="25.35" customHeight="1">
      <c r="A29" s="448"/>
      <c r="B29" s="607" t="s">
        <v>389</v>
      </c>
      <c r="C29" s="195">
        <v>10577.2922322706</v>
      </c>
      <c r="D29" s="195">
        <v>585.55781890634705</v>
      </c>
      <c r="E29" s="195">
        <v>1236.93358521495</v>
      </c>
      <c r="F29" s="195">
        <v>1069.6141969672001</v>
      </c>
      <c r="G29" s="195">
        <v>711.18067711193999</v>
      </c>
      <c r="H29" s="200">
        <v>13595.02069156469</v>
      </c>
      <c r="I29" s="196">
        <v>12525.40649459749</v>
      </c>
    </row>
    <row r="30" spans="1:9" ht="25.35" customHeight="1">
      <c r="A30" s="448"/>
      <c r="B30" s="607" t="s">
        <v>390</v>
      </c>
      <c r="C30" s="195">
        <v>11237.1902406476</v>
      </c>
      <c r="D30" s="195">
        <v>1151.05288995399</v>
      </c>
      <c r="E30" s="195">
        <v>1206.9230716985001</v>
      </c>
      <c r="F30" s="195">
        <v>1048.24177812107</v>
      </c>
      <c r="G30" s="195">
        <v>734.6205271865</v>
      </c>
      <c r="H30" s="200">
        <v>14226.97561765367</v>
      </c>
      <c r="I30" s="196">
        <v>13178.733839532601</v>
      </c>
    </row>
    <row r="31" spans="1:9" ht="25.35" customHeight="1">
      <c r="A31" s="448"/>
      <c r="B31" s="607" t="s">
        <v>391</v>
      </c>
      <c r="C31" s="195">
        <v>12730.3697109314</v>
      </c>
      <c r="D31" s="195">
        <v>2267.20765127613</v>
      </c>
      <c r="E31" s="195">
        <v>1843.2118179220799</v>
      </c>
      <c r="F31" s="195">
        <v>1022.42848191281</v>
      </c>
      <c r="G31" s="195">
        <v>810.46505771573197</v>
      </c>
      <c r="H31" s="200">
        <v>16406.475068482025</v>
      </c>
      <c r="I31" s="196">
        <v>15384.046586569211</v>
      </c>
    </row>
    <row r="32" spans="1:9" ht="25.35" customHeight="1">
      <c r="A32" s="448"/>
      <c r="B32" s="540" t="s">
        <v>392</v>
      </c>
      <c r="C32" s="195">
        <v>16587.9787184497</v>
      </c>
      <c r="D32" s="195">
        <v>1980.13454881395</v>
      </c>
      <c r="E32" s="195">
        <v>1480.17622674984</v>
      </c>
      <c r="F32" s="195">
        <v>1066.9353281439601</v>
      </c>
      <c r="G32" s="195">
        <v>822.19440434790101</v>
      </c>
      <c r="H32" s="200">
        <v>19957.284677691405</v>
      </c>
      <c r="I32" s="196">
        <v>18890.349349547443</v>
      </c>
    </row>
    <row r="33" spans="1:9" ht="25.35" customHeight="1">
      <c r="A33" s="448"/>
      <c r="B33" s="540" t="s">
        <v>393</v>
      </c>
      <c r="C33" s="195">
        <v>14253.1365069807</v>
      </c>
      <c r="D33" s="195">
        <v>662.00379712978201</v>
      </c>
      <c r="E33" s="195">
        <v>1348.6335633502699</v>
      </c>
      <c r="F33" s="195">
        <v>1036.8788929800701</v>
      </c>
      <c r="G33" s="195">
        <v>870.12180833089496</v>
      </c>
      <c r="H33" s="200">
        <v>17508.770771641935</v>
      </c>
      <c r="I33" s="196">
        <v>16471.891878661863</v>
      </c>
    </row>
    <row r="34" spans="1:9" ht="25.35" customHeight="1">
      <c r="A34" s="448"/>
      <c r="B34" s="540" t="s">
        <v>394</v>
      </c>
      <c r="C34" s="195">
        <v>13768.8084526401</v>
      </c>
      <c r="D34" s="195">
        <v>1327.12843168735</v>
      </c>
      <c r="E34" s="195">
        <v>1319.7484895586001</v>
      </c>
      <c r="F34" s="195">
        <v>1123.5759591836299</v>
      </c>
      <c r="G34" s="195">
        <v>917.742141201148</v>
      </c>
      <c r="H34" s="200">
        <v>17129.875042583473</v>
      </c>
      <c r="I34" s="196">
        <v>16006.299083399848</v>
      </c>
    </row>
    <row r="35" spans="1:9" ht="25.35" customHeight="1">
      <c r="A35" s="448"/>
      <c r="B35" s="540" t="s">
        <v>395</v>
      </c>
      <c r="C35" s="195">
        <v>15206.0763219295</v>
      </c>
      <c r="D35" s="195">
        <v>2657.3103077403898</v>
      </c>
      <c r="E35" s="195">
        <v>1985.2231359805201</v>
      </c>
      <c r="F35" s="195">
        <v>1167.4824192311601</v>
      </c>
      <c r="G35" s="195">
        <v>940.94164612005602</v>
      </c>
      <c r="H35" s="200">
        <v>19299.723523261237</v>
      </c>
      <c r="I35" s="196">
        <v>18132.241104030076</v>
      </c>
    </row>
    <row r="36" spans="1:9" ht="25.35" customHeight="1">
      <c r="A36" s="448"/>
      <c r="B36" s="540" t="s">
        <v>396</v>
      </c>
      <c r="C36" s="195">
        <v>17898.382203415411</v>
      </c>
      <c r="D36" s="195">
        <v>2812.6831235787081</v>
      </c>
      <c r="E36" s="195">
        <v>1687.2935037778086</v>
      </c>
      <c r="F36" s="195">
        <v>1188.8334928146653</v>
      </c>
      <c r="G36" s="195">
        <v>726.39262455334574</v>
      </c>
      <c r="H36" s="200">
        <v>21500.901824561228</v>
      </c>
      <c r="I36" s="196">
        <v>20312.068331746566</v>
      </c>
    </row>
    <row r="37" spans="1:9" ht="25.35" customHeight="1">
      <c r="A37" s="448"/>
      <c r="B37" s="540" t="s">
        <v>397</v>
      </c>
      <c r="C37" s="195">
        <v>16705.930704356386</v>
      </c>
      <c r="D37" s="195">
        <v>936.723893581948</v>
      </c>
      <c r="E37" s="195">
        <v>1555.9735699606892</v>
      </c>
      <c r="F37" s="195">
        <v>1260.2484356634961</v>
      </c>
      <c r="G37" s="195">
        <v>977.21325287143418</v>
      </c>
      <c r="H37" s="200">
        <v>20499.365962852007</v>
      </c>
      <c r="I37" s="196">
        <v>19239.117527188511</v>
      </c>
    </row>
    <row r="38" spans="1:9" ht="25.35" customHeight="1">
      <c r="A38" s="448"/>
      <c r="B38" s="540" t="s">
        <v>398</v>
      </c>
      <c r="C38" s="195">
        <v>18208.309572402097</v>
      </c>
      <c r="D38" s="195">
        <v>1872.1899314868006</v>
      </c>
      <c r="E38" s="195">
        <v>1534.3528883428035</v>
      </c>
      <c r="F38" s="195">
        <v>1234.4336895926572</v>
      </c>
      <c r="G38" s="195">
        <v>1300.3412921941397</v>
      </c>
      <c r="H38" s="200">
        <v>22277.437442531693</v>
      </c>
      <c r="I38" s="196">
        <v>21043.003752939039</v>
      </c>
    </row>
    <row r="39" spans="1:9" ht="25.35" customHeight="1">
      <c r="A39" s="448"/>
      <c r="B39" s="540" t="s">
        <v>399</v>
      </c>
      <c r="C39" s="195">
        <v>21360.238232179836</v>
      </c>
      <c r="D39" s="195">
        <v>3742.4661756330329</v>
      </c>
      <c r="E39" s="195">
        <v>2302.7953165241779</v>
      </c>
      <c r="F39" s="195">
        <v>1263.7342067092698</v>
      </c>
      <c r="G39" s="195">
        <v>1553.0868079921929</v>
      </c>
      <c r="H39" s="200">
        <v>26479.854563405475</v>
      </c>
      <c r="I39" s="196">
        <v>25216.120356696207</v>
      </c>
    </row>
    <row r="40" spans="1:9" ht="25.35" customHeight="1">
      <c r="A40" s="448"/>
      <c r="B40" s="608" t="s">
        <v>442</v>
      </c>
      <c r="C40" s="195">
        <v>22943.010974414399</v>
      </c>
      <c r="D40" s="195">
        <v>2823.7028238902139</v>
      </c>
      <c r="E40" s="195">
        <v>1790.63</v>
      </c>
      <c r="F40" s="195">
        <v>1201.7</v>
      </c>
      <c r="G40" s="195">
        <v>1162.25</v>
      </c>
      <c r="H40" s="200">
        <v>27097.590974414401</v>
      </c>
      <c r="I40" s="196">
        <v>25895.8909744144</v>
      </c>
    </row>
    <row r="41" spans="1:9" ht="25.35" customHeight="1">
      <c r="A41" s="448"/>
      <c r="B41" s="608" t="s">
        <v>443</v>
      </c>
      <c r="C41" s="195">
        <v>22698.1888650002</v>
      </c>
      <c r="D41" s="195">
        <v>1057.9538118326348</v>
      </c>
      <c r="E41" s="195">
        <v>1654.29</v>
      </c>
      <c r="F41" s="195">
        <v>1305.23</v>
      </c>
      <c r="G41" s="195">
        <v>1212.54</v>
      </c>
      <c r="H41" s="200">
        <v>26870.248865000201</v>
      </c>
      <c r="I41" s="196">
        <v>25565.018865000202</v>
      </c>
    </row>
    <row r="42" spans="1:9" ht="25.35" customHeight="1">
      <c r="A42" s="448"/>
      <c r="B42" s="608" t="s">
        <v>444</v>
      </c>
      <c r="C42" s="195">
        <v>28779.9041533454</v>
      </c>
      <c r="D42" s="195">
        <v>2312.2626552324036</v>
      </c>
      <c r="E42" s="195">
        <v>1632</v>
      </c>
      <c r="F42" s="195">
        <v>1362.16</v>
      </c>
      <c r="G42" s="195">
        <v>1539.98</v>
      </c>
      <c r="H42" s="200">
        <v>33314.0441533454</v>
      </c>
      <c r="I42" s="196">
        <v>31951.8841533454</v>
      </c>
    </row>
    <row r="43" spans="1:9" ht="25.35" customHeight="1">
      <c r="A43" s="448"/>
      <c r="B43" s="608" t="s">
        <v>445</v>
      </c>
      <c r="C43" s="195">
        <v>26666.0797440284</v>
      </c>
      <c r="D43" s="195">
        <v>4449.0807090447543</v>
      </c>
      <c r="E43" s="195">
        <v>2433.08</v>
      </c>
      <c r="F43" s="195">
        <v>2032.46</v>
      </c>
      <c r="G43" s="195">
        <v>1465.85</v>
      </c>
      <c r="H43" s="200">
        <v>32597.4697440284</v>
      </c>
      <c r="I43" s="196">
        <v>30565.009744028401</v>
      </c>
    </row>
    <row r="44" spans="1:9" ht="25.35" customHeight="1">
      <c r="A44" s="448"/>
      <c r="B44" s="540" t="s">
        <v>404</v>
      </c>
      <c r="C44" s="195">
        <v>39681.950496282429</v>
      </c>
      <c r="D44" s="195">
        <v>3274.7747530409802</v>
      </c>
      <c r="E44" s="195">
        <v>2512.75</v>
      </c>
      <c r="F44" s="195">
        <v>1523.0192665613763</v>
      </c>
      <c r="G44" s="195">
        <v>1565.0106393085834</v>
      </c>
      <c r="H44" s="200">
        <v>45282.730402152389</v>
      </c>
      <c r="I44" s="196">
        <v>43759.711135591009</v>
      </c>
    </row>
    <row r="45" spans="1:9" ht="25.35" customHeight="1">
      <c r="A45" s="448"/>
      <c r="B45" s="608" t="s">
        <v>405</v>
      </c>
      <c r="C45" s="195">
        <v>36746.376581477627</v>
      </c>
      <c r="D45" s="195">
        <v>1157.3133329468001</v>
      </c>
      <c r="E45" s="195">
        <v>2371.52</v>
      </c>
      <c r="F45" s="195">
        <v>1568.9251166320335</v>
      </c>
      <c r="G45" s="195">
        <v>1661.0243448436338</v>
      </c>
      <c r="H45" s="200">
        <v>42347.846042953286</v>
      </c>
      <c r="I45" s="196">
        <v>40778.920926321254</v>
      </c>
    </row>
    <row r="46" spans="1:9" ht="25.35" customHeight="1">
      <c r="A46" s="448"/>
      <c r="B46" s="608" t="s">
        <v>414</v>
      </c>
      <c r="C46" s="195">
        <v>46250.447483750861</v>
      </c>
      <c r="D46" s="195">
        <v>3411.1217280523701</v>
      </c>
      <c r="E46" s="195">
        <v>2248.04</v>
      </c>
      <c r="F46" s="195">
        <v>1561.9401366811983</v>
      </c>
      <c r="G46" s="195">
        <v>2144.6329181275637</v>
      </c>
      <c r="H46" s="200">
        <v>52205.060538559628</v>
      </c>
      <c r="I46" s="196">
        <v>50643.120401878426</v>
      </c>
    </row>
    <row r="47" spans="1:9" ht="14.25" customHeight="1">
      <c r="B47" s="608" t="s">
        <v>413</v>
      </c>
      <c r="C47" s="195">
        <v>39160.281659230925</v>
      </c>
      <c r="D47" s="195">
        <v>7046.6548208943896</v>
      </c>
      <c r="E47" s="195">
        <v>2984.72</v>
      </c>
      <c r="F47" s="195">
        <v>2301.9115585249592</v>
      </c>
      <c r="G47" s="195">
        <v>1639.1500448179006</v>
      </c>
      <c r="H47" s="200">
        <v>46086.063262573778</v>
      </c>
      <c r="I47" s="196">
        <v>43784.151704048825</v>
      </c>
    </row>
    <row r="48" spans="1:9" ht="18">
      <c r="B48" s="609" t="s">
        <v>436</v>
      </c>
      <c r="C48" s="195">
        <v>54479.112326930634</v>
      </c>
      <c r="D48" s="195">
        <v>4274.7483778595169</v>
      </c>
      <c r="E48" s="195">
        <v>2651.4537999999998</v>
      </c>
      <c r="F48" s="195">
        <v>1727.4447903245027</v>
      </c>
      <c r="G48" s="195">
        <v>1824.796031796021</v>
      </c>
      <c r="H48" s="200">
        <v>60682.806949051163</v>
      </c>
      <c r="I48" s="196">
        <v>58955.362158726661</v>
      </c>
    </row>
    <row r="49" spans="2:9" ht="18">
      <c r="B49" s="608" t="s">
        <v>440</v>
      </c>
      <c r="C49" s="195">
        <v>49831.675591304294</v>
      </c>
      <c r="D49" s="195">
        <v>1399.5817035140237</v>
      </c>
      <c r="E49" s="195">
        <v>2505.33303789512</v>
      </c>
      <c r="F49" s="195">
        <v>1762.2449458172898</v>
      </c>
      <c r="G49" s="195">
        <v>1872.2870739382604</v>
      </c>
      <c r="H49" s="200">
        <v>55971.540648954971</v>
      </c>
      <c r="I49" s="196">
        <v>54209.295703137679</v>
      </c>
    </row>
    <row r="50" spans="2:9" ht="18">
      <c r="B50" s="593" t="s">
        <v>441</v>
      </c>
      <c r="C50" s="195">
        <v>62106.951004731338</v>
      </c>
      <c r="D50" s="195">
        <v>4125.1953322659037</v>
      </c>
      <c r="E50" s="195">
        <v>2376.3490771081642</v>
      </c>
      <c r="F50" s="195">
        <v>1840.4840240824533</v>
      </c>
      <c r="G50" s="195">
        <v>2320.8509735041443</v>
      </c>
      <c r="H50" s="200">
        <v>68644.635079426109</v>
      </c>
      <c r="I50" s="196">
        <v>66804.151055343653</v>
      </c>
    </row>
    <row r="51" spans="2:9" ht="18">
      <c r="B51" s="593" t="s">
        <v>447</v>
      </c>
      <c r="C51" s="195">
        <v>50862.683109464473</v>
      </c>
      <c r="D51" s="195">
        <v>5541.6523591481318</v>
      </c>
      <c r="E51" s="195">
        <v>3139.1205766095081</v>
      </c>
      <c r="F51" s="195">
        <v>2499.5127721477679</v>
      </c>
      <c r="G51" s="195">
        <v>1942.9012242673218</v>
      </c>
      <c r="H51" s="200">
        <v>58444.21768248907</v>
      </c>
      <c r="I51" s="196">
        <v>55944.704910341301</v>
      </c>
    </row>
    <row r="52" spans="2:9" ht="18">
      <c r="B52" s="593" t="s">
        <v>448</v>
      </c>
      <c r="C52" s="198">
        <v>76492.000849756121</v>
      </c>
      <c r="D52" s="699">
        <v>4418.2089334204811</v>
      </c>
      <c r="E52" s="699">
        <v>2758.2471466551851</v>
      </c>
      <c r="F52" s="699">
        <v>1829.2572168289744</v>
      </c>
      <c r="G52" s="699">
        <v>2162.9493013304414</v>
      </c>
      <c r="H52" s="700">
        <v>83242.454514570723</v>
      </c>
      <c r="I52" s="196">
        <v>81413.197297741746</v>
      </c>
    </row>
    <row r="53" spans="2:9" ht="18">
      <c r="C53" s="626" t="s">
        <v>211</v>
      </c>
      <c r="D53" s="627"/>
      <c r="E53" s="628"/>
      <c r="F53" s="628"/>
      <c r="G53" s="628"/>
      <c r="H53" s="629"/>
      <c r="I53" s="630"/>
    </row>
  </sheetData>
  <mergeCells count="2">
    <mergeCell ref="C2:I2"/>
    <mergeCell ref="B2:B3"/>
  </mergeCells>
  <phoneticPr fontId="271" type="noConversion"/>
  <printOptions horizontalCentered="1"/>
  <pageMargins left="1" right="1" top="0.75" bottom="0.5" header="0.25" footer="0.25"/>
  <pageSetup scale="5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53"/>
  <sheetViews>
    <sheetView topLeftCell="A42" zoomScaleNormal="100" workbookViewId="0">
      <selection activeCell="C48" sqref="C48:J52"/>
    </sheetView>
  </sheetViews>
  <sheetFormatPr defaultColWidth="9.109375" defaultRowHeight="13.8"/>
  <cols>
    <col min="1" max="1" width="1.44140625" style="13" customWidth="1"/>
    <col min="2" max="2" width="14" style="13" customWidth="1"/>
    <col min="3" max="3" width="10.33203125" style="13" bestFit="1" customWidth="1"/>
    <col min="4" max="4" width="12" style="13" customWidth="1"/>
    <col min="5" max="5" width="10.88671875" style="13" customWidth="1"/>
    <col min="6" max="7" width="12.44140625" style="13" customWidth="1"/>
    <col min="8" max="9" width="14.109375" style="13" customWidth="1"/>
    <col min="10" max="10" width="10.33203125" style="13" bestFit="1" customWidth="1"/>
    <col min="11" max="11" width="9.44140625" style="13"/>
    <col min="12" max="225" width="9.109375" style="13"/>
    <col min="226" max="226" width="6" style="13" customWidth="1"/>
    <col min="227" max="227" width="3.44140625" style="13" customWidth="1"/>
    <col min="228" max="228" width="8.109375" style="13" customWidth="1"/>
    <col min="229" max="231" width="6.44140625" style="13" customWidth="1"/>
    <col min="232" max="232" width="6.109375" style="13" customWidth="1"/>
    <col min="233" max="233" width="8" style="13" customWidth="1"/>
    <col min="234" max="234" width="6.44140625" style="13" customWidth="1"/>
    <col min="235" max="235" width="6.88671875" style="13" customWidth="1"/>
    <col min="236" max="236" width="8" style="13" customWidth="1"/>
    <col min="237" max="237" width="8.44140625" style="13" customWidth="1"/>
    <col min="238" max="238" width="6.44140625" style="13" customWidth="1"/>
    <col min="239" max="239" width="7.88671875" style="13" customWidth="1"/>
    <col min="240" max="240" width="6.88671875" style="13" customWidth="1"/>
    <col min="241" max="241" width="7.109375" style="13" customWidth="1"/>
    <col min="242" max="242" width="7.44140625" style="13" customWidth="1"/>
    <col min="243" max="243" width="8" style="13" customWidth="1"/>
    <col min="244" max="244" width="7.88671875" style="13" customWidth="1"/>
    <col min="245" max="245" width="7.109375" style="13" customWidth="1"/>
    <col min="246" max="246" width="7" style="13" customWidth="1"/>
    <col min="247" max="247" width="8.88671875" style="13" customWidth="1"/>
    <col min="248" max="248" width="8.44140625" style="13" customWidth="1"/>
    <col min="249" max="249" width="9" style="13" customWidth="1"/>
    <col min="250" max="16384" width="9.109375" style="13"/>
  </cols>
  <sheetData>
    <row r="1" spans="1:11" ht="22.5" customHeight="1">
      <c r="B1" s="64" t="s">
        <v>216</v>
      </c>
      <c r="C1" s="478"/>
      <c r="D1" s="479"/>
      <c r="E1" s="479"/>
      <c r="F1" s="479"/>
      <c r="G1" s="479"/>
      <c r="H1" s="479"/>
      <c r="I1" s="479"/>
      <c r="J1" s="479"/>
      <c r="K1" s="67"/>
    </row>
    <row r="2" spans="1:11" ht="15" customHeight="1">
      <c r="B2" s="817" t="s">
        <v>36</v>
      </c>
      <c r="C2" s="814" t="s">
        <v>166</v>
      </c>
      <c r="D2" s="815"/>
      <c r="E2" s="816"/>
      <c r="F2" s="816"/>
      <c r="G2" s="816"/>
      <c r="H2" s="816"/>
      <c r="I2" s="816"/>
    </row>
    <row r="3" spans="1:11" s="12" customFormat="1" ht="107.25" customHeight="1">
      <c r="A3" s="13"/>
      <c r="B3" s="818"/>
      <c r="C3" s="77" t="s">
        <v>233</v>
      </c>
      <c r="D3" s="77" t="s">
        <v>425</v>
      </c>
      <c r="E3" s="405" t="s">
        <v>43</v>
      </c>
      <c r="F3" s="406" t="s">
        <v>409</v>
      </c>
      <c r="G3" s="406" t="s">
        <v>424</v>
      </c>
      <c r="H3" s="406" t="s">
        <v>46</v>
      </c>
      <c r="I3" s="406" t="s">
        <v>72</v>
      </c>
      <c r="J3" s="406" t="s">
        <v>430</v>
      </c>
    </row>
    <row r="4" spans="1:11" ht="21.75" customHeight="1">
      <c r="B4" s="541" t="s">
        <v>364</v>
      </c>
      <c r="C4" s="647">
        <v>4256.8368682167702</v>
      </c>
      <c r="D4" s="647">
        <v>1768.6074966564299</v>
      </c>
      <c r="E4" s="648">
        <v>3746.4234353544002</v>
      </c>
      <c r="F4" s="648">
        <v>353.65160402522702</v>
      </c>
      <c r="G4" s="648">
        <v>146.87080524629499</v>
      </c>
      <c r="H4" s="648">
        <v>2552.8741049425998</v>
      </c>
      <c r="I4" s="79">
        <v>11056.656817785293</v>
      </c>
      <c r="J4" s="648">
        <v>875.57484005533979</v>
      </c>
    </row>
    <row r="5" spans="1:11" ht="21.75" customHeight="1">
      <c r="B5" s="540" t="s">
        <v>365</v>
      </c>
      <c r="C5" s="647">
        <v>3715.77968497747</v>
      </c>
      <c r="D5" s="647">
        <v>1699.05079852267</v>
      </c>
      <c r="E5" s="648">
        <v>3832.2001586993501</v>
      </c>
      <c r="F5" s="648">
        <v>346.90113247486198</v>
      </c>
      <c r="G5" s="648">
        <v>153.05305991129299</v>
      </c>
      <c r="H5" s="648">
        <v>2705.2925662504099</v>
      </c>
      <c r="I5" s="79">
        <v>10753.226602313385</v>
      </c>
      <c r="J5" s="648">
        <v>851.54625105613911</v>
      </c>
    </row>
    <row r="6" spans="1:11" ht="21.75" customHeight="1">
      <c r="B6" s="540" t="s">
        <v>366</v>
      </c>
      <c r="C6" s="647">
        <v>3392.1623228194198</v>
      </c>
      <c r="D6" s="647">
        <v>1524.67404995166</v>
      </c>
      <c r="E6" s="648">
        <v>3758.8353324535101</v>
      </c>
      <c r="F6" s="648">
        <v>318.722081415123</v>
      </c>
      <c r="G6" s="648">
        <v>161.357474865906</v>
      </c>
      <c r="H6" s="648">
        <v>2704.3767437430402</v>
      </c>
      <c r="I6" s="79">
        <v>10335.453955297</v>
      </c>
      <c r="J6" s="648">
        <v>818.46290365564187</v>
      </c>
    </row>
    <row r="7" spans="1:11" ht="21.75" customHeight="1">
      <c r="B7" s="540" t="s">
        <v>367</v>
      </c>
      <c r="C7" s="647">
        <v>4193.02825651082</v>
      </c>
      <c r="D7" s="647">
        <v>1656.4265640385499</v>
      </c>
      <c r="E7" s="648">
        <v>3087.6844085815701</v>
      </c>
      <c r="F7" s="648">
        <v>321.461540414929</v>
      </c>
      <c r="G7" s="648">
        <v>241.33648847256401</v>
      </c>
      <c r="H7" s="648">
        <v>2445.3372742777401</v>
      </c>
      <c r="I7" s="79">
        <v>10288.847968257622</v>
      </c>
      <c r="J7" s="648">
        <v>814.77218318560028</v>
      </c>
    </row>
    <row r="8" spans="1:11" ht="21.75" customHeight="1">
      <c r="B8" s="540" t="s">
        <v>368</v>
      </c>
      <c r="C8" s="647">
        <v>5411.6531878863198</v>
      </c>
      <c r="D8" s="647">
        <v>1439.8299757575601</v>
      </c>
      <c r="E8" s="648">
        <v>2684.2620156283901</v>
      </c>
      <c r="F8" s="648">
        <v>393.68317747395798</v>
      </c>
      <c r="G8" s="648">
        <v>175.697864529501</v>
      </c>
      <c r="H8" s="648">
        <v>2224.1189327076399</v>
      </c>
      <c r="I8" s="79">
        <v>10889.415178225807</v>
      </c>
      <c r="J8" s="648">
        <v>862.33100204706011</v>
      </c>
    </row>
    <row r="9" spans="1:11" ht="21.75" customHeight="1">
      <c r="B9" s="540" t="s">
        <v>369</v>
      </c>
      <c r="C9" s="647">
        <v>5775.9641211917897</v>
      </c>
      <c r="D9" s="647">
        <v>2281.09050433435</v>
      </c>
      <c r="E9" s="648">
        <v>4055.1790119243101</v>
      </c>
      <c r="F9" s="648">
        <v>376.12330007243202</v>
      </c>
      <c r="G9" s="648">
        <v>164.38967800311499</v>
      </c>
      <c r="H9" s="648">
        <v>2345.62868715887</v>
      </c>
      <c r="I9" s="79">
        <v>12717.284798350518</v>
      </c>
      <c r="J9" s="648">
        <v>1007.0796974852969</v>
      </c>
    </row>
    <row r="10" spans="1:11" ht="21.75" customHeight="1">
      <c r="B10" s="540" t="s">
        <v>370</v>
      </c>
      <c r="C10" s="647">
        <v>5792.6937983206299</v>
      </c>
      <c r="D10" s="647">
        <v>2972.8517058091802</v>
      </c>
      <c r="E10" s="648">
        <v>5275.6126332220902</v>
      </c>
      <c r="F10" s="648">
        <v>322.39840891402503</v>
      </c>
      <c r="G10" s="648">
        <v>179.55355838530201</v>
      </c>
      <c r="H10" s="648">
        <v>3889.03676590028</v>
      </c>
      <c r="I10" s="79">
        <v>15459.295164742327</v>
      </c>
      <c r="J10" s="648">
        <v>1224.2190486969312</v>
      </c>
    </row>
    <row r="11" spans="1:11" ht="20.25" customHeight="1">
      <c r="B11" s="540" t="s">
        <v>371</v>
      </c>
      <c r="C11" s="647">
        <v>5285.1000257978603</v>
      </c>
      <c r="D11" s="647">
        <v>2862.0351418994901</v>
      </c>
      <c r="E11" s="648">
        <v>5471.8413104130996</v>
      </c>
      <c r="F11" s="648">
        <v>300.51632514231</v>
      </c>
      <c r="G11" s="648">
        <v>210.21958147266801</v>
      </c>
      <c r="H11" s="648">
        <v>3457.3503174049001</v>
      </c>
      <c r="I11" s="79">
        <v>14725.027560230836</v>
      </c>
      <c r="J11" s="648">
        <v>1166.0725175190969</v>
      </c>
    </row>
    <row r="12" spans="1:11" ht="20.25" customHeight="1">
      <c r="A12" s="87"/>
      <c r="B12" s="540" t="s">
        <v>372</v>
      </c>
      <c r="C12" s="647">
        <v>4289.4450805772804</v>
      </c>
      <c r="D12" s="647">
        <v>1945.8780061543901</v>
      </c>
      <c r="E12" s="647">
        <v>4649.0129845142501</v>
      </c>
      <c r="F12" s="647">
        <v>262.181548952919</v>
      </c>
      <c r="G12" s="647">
        <v>295.37728053723498</v>
      </c>
      <c r="H12" s="647">
        <v>3615.48447382019</v>
      </c>
      <c r="I12" s="79">
        <v>13111.501368401876</v>
      </c>
      <c r="J12" s="648">
        <v>1038.2976430142439</v>
      </c>
    </row>
    <row r="13" spans="1:11" ht="20.25" customHeight="1">
      <c r="A13" s="87"/>
      <c r="B13" s="540" t="s">
        <v>373</v>
      </c>
      <c r="C13" s="647">
        <v>5249.8902691127996</v>
      </c>
      <c r="D13" s="647">
        <v>1443.25166628852</v>
      </c>
      <c r="E13" s="647">
        <v>4845.54060377523</v>
      </c>
      <c r="F13" s="647">
        <v>997.82617167478202</v>
      </c>
      <c r="G13" s="647">
        <v>350.64797985239801</v>
      </c>
      <c r="H13" s="647">
        <v>3886.29342535264</v>
      </c>
      <c r="I13" s="79">
        <v>15330.198449767846</v>
      </c>
      <c r="J13" s="648">
        <v>1213.9959010105863</v>
      </c>
    </row>
    <row r="14" spans="1:11" ht="20.25" customHeight="1">
      <c r="A14" s="87"/>
      <c r="B14" s="540" t="s">
        <v>374</v>
      </c>
      <c r="C14" s="647">
        <v>4076.43895073663</v>
      </c>
      <c r="D14" s="647">
        <v>861.45119905472598</v>
      </c>
      <c r="E14" s="647">
        <v>4899.5137329890604</v>
      </c>
      <c r="F14" s="647">
        <v>860.38221986838698</v>
      </c>
      <c r="G14" s="647">
        <v>412.74913858216001</v>
      </c>
      <c r="H14" s="647">
        <v>3688.93265168157</v>
      </c>
      <c r="I14" s="79">
        <v>13938.016693857808</v>
      </c>
      <c r="J14" s="648">
        <v>1103.7492560845972</v>
      </c>
    </row>
    <row r="15" spans="1:11" ht="20.25" customHeight="1">
      <c r="A15" s="87"/>
      <c r="B15" s="540" t="s">
        <v>375</v>
      </c>
      <c r="C15" s="648">
        <v>3521.4093498839602</v>
      </c>
      <c r="D15" s="647">
        <v>441.29218799932698</v>
      </c>
      <c r="E15" s="648">
        <v>5974.1579706858802</v>
      </c>
      <c r="F15" s="648">
        <v>889.08901505824997</v>
      </c>
      <c r="G15" s="647">
        <v>518.35413604441203</v>
      </c>
      <c r="H15" s="648">
        <v>3829.3134441772399</v>
      </c>
      <c r="I15" s="79">
        <v>14732.323915849742</v>
      </c>
      <c r="J15" s="648">
        <v>1166.6503147239207</v>
      </c>
    </row>
    <row r="16" spans="1:11" ht="20.25" customHeight="1">
      <c r="A16" s="87"/>
      <c r="B16" s="540" t="s">
        <v>376</v>
      </c>
      <c r="C16" s="648">
        <v>3488.3328040414799</v>
      </c>
      <c r="D16" s="647">
        <v>94.410110772200397</v>
      </c>
      <c r="E16" s="648">
        <v>6053.2799475710699</v>
      </c>
      <c r="F16" s="648">
        <v>1002.86836023809</v>
      </c>
      <c r="G16" s="648">
        <v>430.05597315232802</v>
      </c>
      <c r="H16" s="648">
        <v>3994.8747135766298</v>
      </c>
      <c r="I16" s="79">
        <v>14969.411798579598</v>
      </c>
      <c r="J16" s="648">
        <v>1185.4252652737409</v>
      </c>
    </row>
    <row r="17" spans="1:10" ht="20.25" customHeight="1">
      <c r="A17" s="87"/>
      <c r="B17" s="607" t="s">
        <v>377</v>
      </c>
      <c r="C17" s="648">
        <v>4010.3695334560298</v>
      </c>
      <c r="D17" s="647">
        <v>44.053053442698001</v>
      </c>
      <c r="E17" s="648">
        <v>6045.2222720910604</v>
      </c>
      <c r="F17" s="648">
        <v>860.89879480117497</v>
      </c>
      <c r="G17" s="648">
        <v>436.58527896499498</v>
      </c>
      <c r="H17" s="648">
        <v>3529.6413889953401</v>
      </c>
      <c r="I17" s="79">
        <v>14882.717268308599</v>
      </c>
      <c r="J17" s="648">
        <v>1178.559939639902</v>
      </c>
    </row>
    <row r="18" spans="1:10" ht="20.25" customHeight="1">
      <c r="A18" s="87"/>
      <c r="B18" s="607" t="s">
        <v>378</v>
      </c>
      <c r="C18" s="648">
        <v>4803.5566545962402</v>
      </c>
      <c r="D18" s="647">
        <v>212.023249513932</v>
      </c>
      <c r="E18" s="648">
        <v>5297.7942205009003</v>
      </c>
      <c r="F18" s="648">
        <v>742.991128258804</v>
      </c>
      <c r="G18" s="648">
        <v>470.58391917722599</v>
      </c>
      <c r="H18" s="648">
        <v>3812.14249706684</v>
      </c>
      <c r="I18" s="79">
        <v>15127.068419600011</v>
      </c>
      <c r="J18" s="648">
        <v>1197.9100672359009</v>
      </c>
    </row>
    <row r="19" spans="1:10" ht="20.25" customHeight="1">
      <c r="B19" s="607" t="s">
        <v>379</v>
      </c>
      <c r="C19" s="648">
        <v>4548.9628754953501</v>
      </c>
      <c r="D19" s="647">
        <v>676.54432227221196</v>
      </c>
      <c r="E19" s="648">
        <v>6364.7711625790898</v>
      </c>
      <c r="F19" s="648">
        <v>915.22371601861198</v>
      </c>
      <c r="G19" s="648">
        <v>508.48247211132298</v>
      </c>
      <c r="H19" s="648">
        <v>3496.2528348259498</v>
      </c>
      <c r="I19" s="79">
        <v>15833.693061030326</v>
      </c>
      <c r="J19" s="648">
        <v>1253.8675567009161</v>
      </c>
    </row>
    <row r="20" spans="1:10" ht="20.25" customHeight="1">
      <c r="B20" s="607" t="s">
        <v>380</v>
      </c>
      <c r="C20" s="648">
        <v>5791.9960424271803</v>
      </c>
      <c r="D20" s="647">
        <v>1363.7675288775599</v>
      </c>
      <c r="E20" s="648">
        <v>6338.1860631802701</v>
      </c>
      <c r="F20" s="648">
        <v>1049.6345126655399</v>
      </c>
      <c r="G20" s="648">
        <v>559.95923882586101</v>
      </c>
      <c r="H20" s="648">
        <v>4661.8120451836903</v>
      </c>
      <c r="I20" s="79">
        <v>18401.587902282539</v>
      </c>
      <c r="J20" s="648">
        <v>1457.2187280325322</v>
      </c>
    </row>
    <row r="21" spans="1:10" ht="20.25" customHeight="1">
      <c r="B21" s="607" t="s">
        <v>381</v>
      </c>
      <c r="C21" s="648">
        <v>5940.4561577193499</v>
      </c>
      <c r="D21" s="647">
        <v>2076.3074691985898</v>
      </c>
      <c r="E21" s="648">
        <v>6745.5609585128004</v>
      </c>
      <c r="F21" s="648">
        <v>1132.9399668661799</v>
      </c>
      <c r="G21" s="648">
        <v>592.78752419026296</v>
      </c>
      <c r="H21" s="648">
        <v>4799.0303605512499</v>
      </c>
      <c r="I21" s="79">
        <v>19210.774967839843</v>
      </c>
      <c r="J21" s="648">
        <v>1521.2981190434311</v>
      </c>
    </row>
    <row r="22" spans="1:10" ht="20.25" customHeight="1">
      <c r="B22" s="607" t="s">
        <v>382</v>
      </c>
      <c r="C22" s="648">
        <v>6732.6172224435504</v>
      </c>
      <c r="D22" s="647">
        <v>2908.37288216874</v>
      </c>
      <c r="E22" s="648">
        <v>7564.1644059754199</v>
      </c>
      <c r="F22" s="648">
        <v>1107.03141339171</v>
      </c>
      <c r="G22" s="648">
        <v>587.18672629456501</v>
      </c>
      <c r="H22" s="648">
        <v>5215.4849142717303</v>
      </c>
      <c r="I22" s="79">
        <v>21206.484682376969</v>
      </c>
      <c r="J22" s="648">
        <v>1679.3380440316018</v>
      </c>
    </row>
    <row r="23" spans="1:10" ht="20.25" customHeight="1">
      <c r="B23" s="607" t="s">
        <v>383</v>
      </c>
      <c r="C23" s="648">
        <v>7802.6671454908901</v>
      </c>
      <c r="D23" s="647">
        <v>2674.1337419800702</v>
      </c>
      <c r="E23" s="648">
        <v>6031.9244074124299</v>
      </c>
      <c r="F23" s="648">
        <v>1145.4551491157699</v>
      </c>
      <c r="G23" s="648">
        <v>584.27659065324099</v>
      </c>
      <c r="H23" s="648">
        <v>4330.6480295471101</v>
      </c>
      <c r="I23" s="79">
        <v>19894.97132221944</v>
      </c>
      <c r="J23" s="648">
        <v>1575.4795161352474</v>
      </c>
    </row>
    <row r="24" spans="1:10" ht="20.25" customHeight="1">
      <c r="B24" s="607" t="s">
        <v>384</v>
      </c>
      <c r="C24" s="648">
        <v>8325.1354213823197</v>
      </c>
      <c r="D24" s="647">
        <v>4504.4308371709303</v>
      </c>
      <c r="E24" s="648">
        <v>9226.4778748450008</v>
      </c>
      <c r="F24" s="648">
        <v>1149.7810908982799</v>
      </c>
      <c r="G24" s="648">
        <v>566.03469389999702</v>
      </c>
      <c r="H24" s="648">
        <v>5004.4515861664904</v>
      </c>
      <c r="I24" s="79">
        <v>24271.88066719209</v>
      </c>
      <c r="J24" s="648">
        <v>1922.0862493293762</v>
      </c>
    </row>
    <row r="25" spans="1:10" ht="20.25" customHeight="1">
      <c r="B25" s="607" t="s">
        <v>385</v>
      </c>
      <c r="C25" s="648">
        <v>9645.6805979115306</v>
      </c>
      <c r="D25" s="647">
        <v>3861.1782117236398</v>
      </c>
      <c r="E25" s="648">
        <v>7275.9992411401399</v>
      </c>
      <c r="F25" s="648">
        <v>1081.9278685235299</v>
      </c>
      <c r="G25" s="648">
        <v>552.32788478653003</v>
      </c>
      <c r="H25" s="648">
        <v>4855.1364408982099</v>
      </c>
      <c r="I25" s="79">
        <v>23411.072033259941</v>
      </c>
      <c r="J25" s="648">
        <v>1853.9189547850594</v>
      </c>
    </row>
    <row r="26" spans="1:10" ht="20.25" customHeight="1">
      <c r="B26" s="607" t="s">
        <v>386</v>
      </c>
      <c r="C26" s="648">
        <v>10772.1783205418</v>
      </c>
      <c r="D26" s="647">
        <v>4613.8694312857697</v>
      </c>
      <c r="E26" s="648">
        <v>8098.9957045225101</v>
      </c>
      <c r="F26" s="648">
        <v>1010.07410949003</v>
      </c>
      <c r="G26" s="648">
        <v>542.78690913175205</v>
      </c>
      <c r="H26" s="649">
        <v>4978.1244462945797</v>
      </c>
      <c r="I26" s="79">
        <v>25402.15948998067</v>
      </c>
      <c r="J26" s="647">
        <v>2011.592843934822</v>
      </c>
    </row>
    <row r="27" spans="1:10" ht="20.25" customHeight="1">
      <c r="B27" s="607" t="s">
        <v>387</v>
      </c>
      <c r="C27" s="648">
        <v>10553.185515034</v>
      </c>
      <c r="D27" s="647">
        <v>3991.6041298243999</v>
      </c>
      <c r="E27" s="648">
        <v>6627.9830663954199</v>
      </c>
      <c r="F27" s="648">
        <v>979.31012583371103</v>
      </c>
      <c r="G27" s="648">
        <v>550.92995341166795</v>
      </c>
      <c r="H27" s="649">
        <v>4414.0662263853001</v>
      </c>
      <c r="I27" s="79">
        <v>23125.474887060103</v>
      </c>
      <c r="J27" s="647">
        <v>1831.3025636168045</v>
      </c>
    </row>
    <row r="28" spans="1:10" ht="20.25" customHeight="1">
      <c r="B28" s="607" t="s">
        <v>388</v>
      </c>
      <c r="C28" s="648">
        <v>10449.3420817021</v>
      </c>
      <c r="D28" s="647">
        <v>6014.8115992972398</v>
      </c>
      <c r="E28" s="648">
        <v>9576.7639178999907</v>
      </c>
      <c r="F28" s="648">
        <v>1039.9906960927001</v>
      </c>
      <c r="G28" s="648">
        <v>531.93603342202903</v>
      </c>
      <c r="H28" s="649">
        <v>4778.2995950086697</v>
      </c>
      <c r="I28" s="79">
        <v>26376.332324125491</v>
      </c>
      <c r="J28" s="647">
        <v>2088.7374309017041</v>
      </c>
    </row>
    <row r="29" spans="1:10" ht="20.25" customHeight="1">
      <c r="B29" s="607" t="s">
        <v>389</v>
      </c>
      <c r="C29" s="648">
        <v>11525.471172813301</v>
      </c>
      <c r="D29" s="647">
        <v>5352.1793157778402</v>
      </c>
      <c r="E29" s="648">
        <v>8618.72920233076</v>
      </c>
      <c r="F29" s="648">
        <v>966.06749287002401</v>
      </c>
      <c r="G29" s="648">
        <v>523.868446862979</v>
      </c>
      <c r="H29" s="649">
        <v>5277.2597719742298</v>
      </c>
      <c r="I29" s="79">
        <v>26911.396086851295</v>
      </c>
      <c r="J29" s="647">
        <v>2131.1090425189213</v>
      </c>
    </row>
    <row r="30" spans="1:10" ht="20.25" customHeight="1">
      <c r="B30" s="607" t="s">
        <v>390</v>
      </c>
      <c r="C30" s="648">
        <v>12736.9370693538</v>
      </c>
      <c r="D30" s="647">
        <v>5460.8367821504598</v>
      </c>
      <c r="E30" s="648">
        <v>9335.6023736222396</v>
      </c>
      <c r="F30" s="648">
        <v>1161.6676515613699</v>
      </c>
      <c r="G30" s="648">
        <v>623.26577844115195</v>
      </c>
      <c r="H30" s="649">
        <v>5676.2912828608296</v>
      </c>
      <c r="I30" s="79">
        <v>29533.764155839395</v>
      </c>
      <c r="J30" s="647">
        <v>2338.7739398210701</v>
      </c>
    </row>
    <row r="31" spans="1:10" ht="20.25" customHeight="1">
      <c r="B31" s="607" t="s">
        <v>391</v>
      </c>
      <c r="C31" s="648">
        <v>12748.0582543287</v>
      </c>
      <c r="D31" s="647">
        <v>4506.8552617267396</v>
      </c>
      <c r="E31" s="648">
        <v>8698.14715735145</v>
      </c>
      <c r="F31" s="648">
        <v>1209.6072149527299</v>
      </c>
      <c r="G31" s="648">
        <v>614.88725718228397</v>
      </c>
      <c r="H31" s="648">
        <v>4820.6149133792396</v>
      </c>
      <c r="I31" s="79">
        <v>28091.314797194398</v>
      </c>
      <c r="J31" s="648">
        <v>2224.5466116786288</v>
      </c>
    </row>
    <row r="32" spans="1:10" ht="20.25" customHeight="1">
      <c r="B32" s="540" t="s">
        <v>392</v>
      </c>
      <c r="C32" s="648">
        <v>9681.2542671295196</v>
      </c>
      <c r="D32" s="647">
        <v>4000.5369270887099</v>
      </c>
      <c r="E32" s="648">
        <v>12166.0409809254</v>
      </c>
      <c r="F32" s="648">
        <v>1201.1351446929</v>
      </c>
      <c r="G32" s="648">
        <v>649.14743696300195</v>
      </c>
      <c r="H32" s="649">
        <v>5628.86494549905</v>
      </c>
      <c r="I32" s="79">
        <v>29326.442775209871</v>
      </c>
      <c r="J32" s="647">
        <v>2322.3561936907249</v>
      </c>
    </row>
    <row r="33" spans="1:10" ht="20.25" customHeight="1">
      <c r="B33" s="540" t="s">
        <v>393</v>
      </c>
      <c r="C33" s="648">
        <v>10837.2505952433</v>
      </c>
      <c r="D33" s="647">
        <v>2605.0329188887899</v>
      </c>
      <c r="E33" s="648">
        <v>8504.4544080641208</v>
      </c>
      <c r="F33" s="648">
        <v>1181.3043433027401</v>
      </c>
      <c r="G33" s="648">
        <v>632.09028098420595</v>
      </c>
      <c r="H33" s="649">
        <v>6432.70231574219</v>
      </c>
      <c r="I33" s="79">
        <v>27587.801943336555</v>
      </c>
      <c r="J33" s="647">
        <v>2184.6735113601644</v>
      </c>
    </row>
    <row r="34" spans="1:10" ht="20.25" customHeight="1">
      <c r="B34" s="540" t="s">
        <v>394</v>
      </c>
      <c r="C34" s="648">
        <v>10640.191550935</v>
      </c>
      <c r="D34" s="647">
        <v>3639.4833662197202</v>
      </c>
      <c r="E34" s="648">
        <v>10709.5236671686</v>
      </c>
      <c r="F34" s="648">
        <v>1118.80689612169</v>
      </c>
      <c r="G34" s="648">
        <v>629.77924296000003</v>
      </c>
      <c r="H34" s="649">
        <v>6569.9888648392198</v>
      </c>
      <c r="I34" s="79">
        <v>29668.290222024509</v>
      </c>
      <c r="J34" s="647">
        <v>2349.4270369393453</v>
      </c>
    </row>
    <row r="35" spans="1:10" ht="20.25" customHeight="1">
      <c r="B35" s="540" t="s">
        <v>395</v>
      </c>
      <c r="C35" s="648">
        <v>10556.0462908882</v>
      </c>
      <c r="D35" s="647">
        <v>3547.7621067210298</v>
      </c>
      <c r="E35" s="648">
        <v>11549.468355766399</v>
      </c>
      <c r="F35" s="648">
        <v>1306.7536158826699</v>
      </c>
      <c r="G35" s="648">
        <v>628.19048472444194</v>
      </c>
      <c r="H35" s="649">
        <v>6476.1759458613396</v>
      </c>
      <c r="I35" s="79">
        <v>30516.634693123047</v>
      </c>
      <c r="J35" s="647">
        <v>2416.6072964730511</v>
      </c>
    </row>
    <row r="36" spans="1:10" ht="20.25" customHeight="1">
      <c r="B36" s="540" t="s">
        <v>396</v>
      </c>
      <c r="C36" s="648">
        <v>9960.821910043911</v>
      </c>
      <c r="D36" s="647">
        <v>4576.2816542074979</v>
      </c>
      <c r="E36" s="648">
        <v>14014.370578956601</v>
      </c>
      <c r="F36" s="648">
        <v>1283.5375385778207</v>
      </c>
      <c r="G36" s="648">
        <v>740.25997616125676</v>
      </c>
      <c r="H36" s="649">
        <v>7327.5890721097639</v>
      </c>
      <c r="I36" s="79">
        <v>33326.579075849353</v>
      </c>
      <c r="J36" s="647">
        <v>2639.1263312967076</v>
      </c>
    </row>
    <row r="37" spans="1:10" ht="20.25" customHeight="1">
      <c r="B37" s="540" t="s">
        <v>397</v>
      </c>
      <c r="C37" s="648">
        <v>10191.11540003837</v>
      </c>
      <c r="D37" s="647">
        <v>5082.0581212178568</v>
      </c>
      <c r="E37" s="648">
        <v>10038.748915415204</v>
      </c>
      <c r="F37" s="648">
        <v>1339.7230191795347</v>
      </c>
      <c r="G37" s="648">
        <v>757.88985557076421</v>
      </c>
      <c r="H37" s="649">
        <v>7816.5335848418208</v>
      </c>
      <c r="I37" s="79">
        <v>30144.010775045695</v>
      </c>
      <c r="J37" s="647">
        <v>2387.0992695126265</v>
      </c>
    </row>
    <row r="38" spans="1:10" ht="20.25" customHeight="1">
      <c r="B38" s="540" t="s">
        <v>398</v>
      </c>
      <c r="C38" s="648">
        <v>10248.147460296226</v>
      </c>
      <c r="D38" s="647">
        <v>5468.3760275488848</v>
      </c>
      <c r="E38" s="648">
        <v>12267.320655520094</v>
      </c>
      <c r="F38" s="648">
        <v>1400.507612641992</v>
      </c>
      <c r="G38" s="648">
        <v>1469.2817909976793</v>
      </c>
      <c r="H38" s="649">
        <v>7497.1721152090122</v>
      </c>
      <c r="I38" s="79">
        <v>32882.429634665008</v>
      </c>
      <c r="J38" s="647">
        <v>2603.9542098919715</v>
      </c>
    </row>
    <row r="39" spans="1:10" ht="20.25" customHeight="1">
      <c r="B39" s="540" t="s">
        <v>399</v>
      </c>
      <c r="C39" s="648">
        <v>11181.497172527428</v>
      </c>
      <c r="D39" s="647">
        <v>5954.7846075826346</v>
      </c>
      <c r="E39" s="648">
        <v>13937.01836711907</v>
      </c>
      <c r="F39" s="648">
        <v>1434.1865579693647</v>
      </c>
      <c r="G39" s="648">
        <v>963.60914224068426</v>
      </c>
      <c r="H39" s="649">
        <v>7275.1835911343878</v>
      </c>
      <c r="I39" s="79">
        <v>34791.494830990938</v>
      </c>
      <c r="J39" s="647">
        <v>2755.1327696931162</v>
      </c>
    </row>
    <row r="40" spans="1:10" ht="20.25" customHeight="1">
      <c r="B40" s="608" t="s">
        <v>442</v>
      </c>
      <c r="C40" s="648">
        <v>13917.3622453193</v>
      </c>
      <c r="D40" s="647">
        <v>7881.4783283126289</v>
      </c>
      <c r="E40" s="648">
        <v>18520.667075846748</v>
      </c>
      <c r="F40" s="648">
        <v>1396.5496161978899</v>
      </c>
      <c r="G40" s="648">
        <v>720.04</v>
      </c>
      <c r="H40" s="649">
        <v>9484.92</v>
      </c>
      <c r="I40" s="79">
        <v>44039.538937363934</v>
      </c>
      <c r="J40" s="647">
        <v>3487.4838657529294</v>
      </c>
    </row>
    <row r="41" spans="1:10" ht="20.25" customHeight="1">
      <c r="B41" s="608" t="s">
        <v>443</v>
      </c>
      <c r="C41" s="648">
        <v>17306.499652753599</v>
      </c>
      <c r="D41" s="647">
        <v>9246.1533462685093</v>
      </c>
      <c r="E41" s="648">
        <v>12085.630249556916</v>
      </c>
      <c r="F41" s="648">
        <v>1330.4283966512301</v>
      </c>
      <c r="G41" s="648">
        <v>844.78</v>
      </c>
      <c r="H41" s="649">
        <v>8816.4599999999991</v>
      </c>
      <c r="I41" s="79">
        <v>40383.798298961745</v>
      </c>
      <c r="J41" s="647">
        <v>3197.9863641569673</v>
      </c>
    </row>
    <row r="42" spans="1:10" ht="20.25" customHeight="1">
      <c r="B42" s="608" t="s">
        <v>444</v>
      </c>
      <c r="C42" s="648">
        <v>19438.918579126799</v>
      </c>
      <c r="D42" s="647">
        <v>9856.9141835146929</v>
      </c>
      <c r="E42" s="648">
        <v>17134.440226246697</v>
      </c>
      <c r="F42" s="648">
        <v>1365.6624345524001</v>
      </c>
      <c r="G42" s="648">
        <v>1833.57</v>
      </c>
      <c r="H42" s="649">
        <v>8316.16</v>
      </c>
      <c r="I42" s="79">
        <v>48088.751239925892</v>
      </c>
      <c r="J42" s="647">
        <v>3808.1403239024517</v>
      </c>
    </row>
    <row r="43" spans="1:10" ht="20.25" customHeight="1">
      <c r="B43" s="608" t="s">
        <v>445</v>
      </c>
      <c r="C43" s="648">
        <v>26582.331434861</v>
      </c>
      <c r="D43" s="647">
        <v>5954.7846075826346</v>
      </c>
      <c r="E43" s="648">
        <v>22812.291827591285</v>
      </c>
      <c r="F43" s="648">
        <v>1270.05724290118</v>
      </c>
      <c r="G43" s="648">
        <v>1182.5999999999999</v>
      </c>
      <c r="H43" s="649">
        <v>8972.56</v>
      </c>
      <c r="I43" s="79">
        <v>60819.840505353466</v>
      </c>
      <c r="J43" s="647">
        <v>4816.3131948715818</v>
      </c>
    </row>
    <row r="44" spans="1:10" ht="20.25" customHeight="1">
      <c r="B44" s="540" t="s">
        <v>404</v>
      </c>
      <c r="C44" s="648">
        <v>21976.353596259243</v>
      </c>
      <c r="D44" s="647">
        <v>9101.6070257590618</v>
      </c>
      <c r="E44" s="648">
        <v>28161.879070317242</v>
      </c>
      <c r="F44" s="648">
        <v>1724.2048660888438</v>
      </c>
      <c r="G44" s="648">
        <v>789.75838358650685</v>
      </c>
      <c r="H44" s="649">
        <v>12036.081511917117</v>
      </c>
      <c r="I44" s="79">
        <v>64688.277428168949</v>
      </c>
      <c r="J44" s="647">
        <v>5122.6540803470152</v>
      </c>
    </row>
    <row r="45" spans="1:10" ht="20.25" customHeight="1">
      <c r="B45" s="608" t="s">
        <v>405</v>
      </c>
      <c r="C45" s="648">
        <v>25169.690931932455</v>
      </c>
      <c r="D45" s="647">
        <v>9843.1836720440824</v>
      </c>
      <c r="E45" s="648">
        <v>17077.891677286825</v>
      </c>
      <c r="F45" s="648">
        <v>1530.7520268489154</v>
      </c>
      <c r="G45" s="648">
        <v>1001.1296202006264</v>
      </c>
      <c r="H45" s="649">
        <v>9888.6746331669401</v>
      </c>
      <c r="I45" s="79">
        <v>54668.138889435766</v>
      </c>
      <c r="J45" s="647">
        <v>4329.1609528158124</v>
      </c>
    </row>
    <row r="46" spans="1:10" ht="20.25" customHeight="1">
      <c r="B46" s="608" t="s">
        <v>414</v>
      </c>
      <c r="C46" s="648">
        <v>25021.236361866762</v>
      </c>
      <c r="D46" s="647">
        <v>12084.901607566511</v>
      </c>
      <c r="E46" s="648">
        <v>22949.132278162648</v>
      </c>
      <c r="F46" s="648">
        <v>1655.1866363161394</v>
      </c>
      <c r="G46" s="648">
        <v>3132.9047716160512</v>
      </c>
      <c r="H46" s="649">
        <v>10092.660959902591</v>
      </c>
      <c r="I46" s="79">
        <v>62851.121007864189</v>
      </c>
      <c r="J46" s="647">
        <v>4977.1699647256</v>
      </c>
    </row>
    <row r="47" spans="1:10" ht="15.6">
      <c r="A47" s="193"/>
      <c r="B47" s="608" t="s">
        <v>413</v>
      </c>
      <c r="C47" s="648">
        <v>34249.895272293594</v>
      </c>
      <c r="D47" s="647">
        <v>6245.381027310872</v>
      </c>
      <c r="E47" s="648">
        <v>30718.89958717582</v>
      </c>
      <c r="F47" s="648">
        <v>1517.6309632128255</v>
      </c>
      <c r="G47" s="648">
        <v>1503.9064041591669</v>
      </c>
      <c r="H47" s="649">
        <v>11391.517838735059</v>
      </c>
      <c r="I47" s="79">
        <v>79381.850065576466</v>
      </c>
      <c r="J47" s="647">
        <v>6286.2356876864924</v>
      </c>
    </row>
    <row r="48" spans="1:10" ht="15.6">
      <c r="B48" s="609" t="s">
        <v>436</v>
      </c>
      <c r="C48" s="648">
        <v>29914.976535149508</v>
      </c>
      <c r="D48" s="647">
        <v>12400.013025024482</v>
      </c>
      <c r="E48" s="648">
        <v>34551.411244049843</v>
      </c>
      <c r="F48" s="648">
        <v>1852.8550055450662</v>
      </c>
      <c r="G48" s="648">
        <v>875.32027503631264</v>
      </c>
      <c r="H48" s="649">
        <v>14244.909267334986</v>
      </c>
      <c r="I48" s="79">
        <v>81439.472327115713</v>
      </c>
      <c r="J48" s="647">
        <v>6449.178457117805</v>
      </c>
    </row>
    <row r="49" spans="2:11" ht="15.6">
      <c r="B49" s="608" t="s">
        <v>440</v>
      </c>
      <c r="C49" s="648">
        <v>43255.29490903554</v>
      </c>
      <c r="D49" s="647">
        <v>14264.765116958271</v>
      </c>
      <c r="E49" s="648">
        <v>18031.697502331539</v>
      </c>
      <c r="F49" s="648">
        <v>1636.8538408773059</v>
      </c>
      <c r="G49" s="648">
        <v>851.85958158712776</v>
      </c>
      <c r="H49" s="649">
        <v>13078.409371562011</v>
      </c>
      <c r="I49" s="79">
        <v>76854.115205393507</v>
      </c>
      <c r="J49" s="647">
        <v>6086.0647786693198</v>
      </c>
    </row>
    <row r="50" spans="2:11" ht="15.6">
      <c r="B50" s="593" t="s">
        <v>441</v>
      </c>
      <c r="C50" s="648">
        <v>36457.01408036847</v>
      </c>
      <c r="D50" s="647">
        <v>14558.029840287845</v>
      </c>
      <c r="E50" s="648">
        <v>27779.330034064675</v>
      </c>
      <c r="F50" s="648">
        <v>1735.3568732580009</v>
      </c>
      <c r="G50" s="648">
        <v>3227.6904399389805</v>
      </c>
      <c r="H50" s="649">
        <v>13129.390085878882</v>
      </c>
      <c r="I50" s="79">
        <v>82328.78151350902</v>
      </c>
      <c r="J50" s="647">
        <v>6519.6027057372921</v>
      </c>
      <c r="K50" s="67"/>
    </row>
    <row r="51" spans="2:11" ht="15.6">
      <c r="B51" s="593" t="s">
        <v>447</v>
      </c>
      <c r="C51" s="648">
        <v>43127.007486649927</v>
      </c>
      <c r="D51" s="647">
        <v>6791.9621540700973</v>
      </c>
      <c r="E51" s="648">
        <v>38118.038995778377</v>
      </c>
      <c r="F51" s="648">
        <v>1610.5401818492494</v>
      </c>
      <c r="G51" s="648">
        <v>1634.1477783577743</v>
      </c>
      <c r="H51" s="649">
        <v>13704.770686817963</v>
      </c>
      <c r="I51" s="79">
        <v>98194.50512945329</v>
      </c>
      <c r="J51" s="647">
        <v>7776.0067568286777</v>
      </c>
    </row>
    <row r="52" spans="2:11" ht="15.6">
      <c r="B52" s="593" t="s">
        <v>448</v>
      </c>
      <c r="C52" s="666">
        <v>43892.589238793516</v>
      </c>
      <c r="D52" s="666">
        <v>10891.350099702911</v>
      </c>
      <c r="E52" s="666">
        <v>41670.31533967729</v>
      </c>
      <c r="F52" s="666">
        <v>1978.6444218226716</v>
      </c>
      <c r="G52" s="666">
        <v>910.64559728911809</v>
      </c>
      <c r="H52" s="666">
        <v>16400.573459388033</v>
      </c>
      <c r="I52" s="583">
        <v>104852.76805697061</v>
      </c>
      <c r="J52" s="647">
        <v>8303.2735060715222</v>
      </c>
    </row>
    <row r="53" spans="2:11" ht="14.4">
      <c r="B53" s="610" t="s">
        <v>210</v>
      </c>
      <c r="C53" s="631" t="s">
        <v>211</v>
      </c>
      <c r="D53" s="631"/>
      <c r="E53" s="631"/>
      <c r="F53" s="631"/>
      <c r="G53" s="631"/>
      <c r="H53" s="631"/>
      <c r="I53" s="631"/>
      <c r="J53" s="630"/>
    </row>
  </sheetData>
  <mergeCells count="2">
    <mergeCell ref="C2:I2"/>
    <mergeCell ref="B2:B3"/>
  </mergeCells>
  <phoneticPr fontId="271" type="noConversion"/>
  <printOptions horizontalCentered="1"/>
  <pageMargins left="0.25" right="0.25" top="0.75" bottom="0.5" header="0.25" footer="0.25"/>
  <pageSetup scale="71"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55"/>
  <sheetViews>
    <sheetView topLeftCell="A43" workbookViewId="0">
      <selection activeCell="C48" sqref="C48:O52"/>
    </sheetView>
  </sheetViews>
  <sheetFormatPr defaultColWidth="9.109375" defaultRowHeight="15.6"/>
  <cols>
    <col min="1" max="1" width="2.88671875" style="53" customWidth="1"/>
    <col min="2" max="2" width="16.44140625" style="53" customWidth="1"/>
    <col min="3" max="4" width="14" style="53" bestFit="1" customWidth="1"/>
    <col min="5" max="5" width="11.33203125" style="53" bestFit="1" customWidth="1"/>
    <col min="6" max="6" width="10.6640625" style="53" customWidth="1"/>
    <col min="7" max="7" width="11.44140625" style="53" customWidth="1"/>
    <col min="8" max="9" width="9.88671875" style="53" bestFit="1" customWidth="1"/>
    <col min="10" max="10" width="12" style="53" customWidth="1"/>
    <col min="11" max="13" width="9.88671875" style="53" bestFit="1" customWidth="1"/>
    <col min="14" max="14" width="12.6640625" style="53" bestFit="1" customWidth="1"/>
    <col min="15" max="15" width="13.6640625" style="53" bestFit="1" customWidth="1"/>
    <col min="16" max="16" width="12.109375" style="404" bestFit="1" customWidth="1"/>
    <col min="17" max="17" width="12" style="53" customWidth="1"/>
    <col min="18" max="230" width="9.109375" style="53"/>
    <col min="231" max="231" width="6" style="53" customWidth="1"/>
    <col min="232" max="232" width="3.44140625" style="53" customWidth="1"/>
    <col min="233" max="233" width="8.109375" style="53" customWidth="1"/>
    <col min="234" max="236" width="6.44140625" style="53" customWidth="1"/>
    <col min="237" max="237" width="6.109375" style="53" customWidth="1"/>
    <col min="238" max="238" width="8" style="53" customWidth="1"/>
    <col min="239" max="239" width="6.44140625" style="53" customWidth="1"/>
    <col min="240" max="240" width="6.88671875" style="53" customWidth="1"/>
    <col min="241" max="241" width="8" style="53" customWidth="1"/>
    <col min="242" max="242" width="8.44140625" style="53" customWidth="1"/>
    <col min="243" max="243" width="6.44140625" style="53" customWidth="1"/>
    <col min="244" max="244" width="7.88671875" style="53" customWidth="1"/>
    <col min="245" max="245" width="6.88671875" style="53" customWidth="1"/>
    <col min="246" max="246" width="7.109375" style="53" customWidth="1"/>
    <col min="247" max="247" width="7.44140625" style="53" customWidth="1"/>
    <col min="248" max="248" width="8" style="53" customWidth="1"/>
    <col min="249" max="249" width="7.88671875" style="53" customWidth="1"/>
    <col min="250" max="250" width="7.109375" style="53" customWidth="1"/>
    <col min="251" max="251" width="7" style="53" customWidth="1"/>
    <col min="252" max="252" width="8.88671875" style="53" customWidth="1"/>
    <col min="253" max="253" width="8.44140625" style="53" customWidth="1"/>
    <col min="254" max="254" width="9" style="53" customWidth="1"/>
    <col min="255" max="16384" width="9.109375" style="53"/>
  </cols>
  <sheetData>
    <row r="1" spans="1:17" ht="27.75" customHeight="1">
      <c r="A1" s="448"/>
      <c r="B1" s="64" t="s">
        <v>219</v>
      </c>
      <c r="C1" s="478"/>
      <c r="D1" s="479"/>
      <c r="E1" s="479"/>
      <c r="F1" s="479"/>
      <c r="G1" s="479"/>
      <c r="H1" s="479"/>
      <c r="I1" s="479"/>
      <c r="J1" s="479"/>
      <c r="K1" s="479"/>
      <c r="L1" s="479"/>
      <c r="M1" s="479"/>
      <c r="N1" s="479"/>
      <c r="O1" s="479"/>
      <c r="P1" s="485"/>
      <c r="Q1" s="448"/>
    </row>
    <row r="2" spans="1:17" ht="15" customHeight="1">
      <c r="A2" s="448"/>
      <c r="B2" s="819" t="s">
        <v>36</v>
      </c>
      <c r="C2" s="814" t="s">
        <v>166</v>
      </c>
      <c r="D2" s="816"/>
      <c r="E2" s="816"/>
      <c r="F2" s="816"/>
      <c r="G2" s="816"/>
      <c r="H2" s="816"/>
      <c r="I2" s="816"/>
      <c r="J2" s="816"/>
      <c r="K2" s="816"/>
      <c r="L2" s="816"/>
      <c r="M2" s="816"/>
      <c r="N2" s="816"/>
      <c r="O2" s="448"/>
      <c r="P2" s="53"/>
    </row>
    <row r="3" spans="1:17" s="54" customFormat="1" ht="183.75" customHeight="1">
      <c r="B3" s="818"/>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1:17" s="70" customFormat="1" ht="25.35" customHeight="1">
      <c r="B4" s="541" t="s">
        <v>364</v>
      </c>
      <c r="C4" s="190">
        <v>2898.7524471640099</v>
      </c>
      <c r="D4" s="190">
        <v>1024.83598295211</v>
      </c>
      <c r="E4" s="190">
        <v>1445.8231076545501</v>
      </c>
      <c r="F4" s="190">
        <v>417.51915483504399</v>
      </c>
      <c r="G4" s="190">
        <v>1419.6728776824</v>
      </c>
      <c r="H4" s="190">
        <v>232.599622835318</v>
      </c>
      <c r="I4" s="190">
        <v>450.68163999388503</v>
      </c>
      <c r="J4" s="190">
        <v>956.19001167285501</v>
      </c>
      <c r="K4" s="190">
        <v>1059.8261534867499</v>
      </c>
      <c r="L4" s="190">
        <v>552.638720521913</v>
      </c>
      <c r="M4" s="190">
        <v>274.47720379506001</v>
      </c>
      <c r="N4" s="192">
        <v>10733.016922593897</v>
      </c>
      <c r="O4" s="545">
        <v>2395.6418209759199</v>
      </c>
    </row>
    <row r="5" spans="1:17" s="70" customFormat="1" ht="25.35" customHeight="1">
      <c r="B5" s="540" t="s">
        <v>365</v>
      </c>
      <c r="C5" s="190">
        <v>4254.7018964333602</v>
      </c>
      <c r="D5" s="190">
        <v>1110.65837286945</v>
      </c>
      <c r="E5" s="190">
        <v>1420.8292670134099</v>
      </c>
      <c r="F5" s="190">
        <v>511.00623054839298</v>
      </c>
      <c r="G5" s="190">
        <v>1464.0403606530899</v>
      </c>
      <c r="H5" s="190">
        <v>304.54896877426103</v>
      </c>
      <c r="I5" s="190">
        <v>398.63331275263403</v>
      </c>
      <c r="J5" s="190">
        <v>1103.6531165726601</v>
      </c>
      <c r="K5" s="190">
        <v>1135.1006928854499</v>
      </c>
      <c r="L5" s="190">
        <v>594.98695210310996</v>
      </c>
      <c r="M5" s="190">
        <v>334.01810203510797</v>
      </c>
      <c r="N5" s="192">
        <v>12632.177272640927</v>
      </c>
      <c r="O5" s="545">
        <v>2396.6418209759199</v>
      </c>
    </row>
    <row r="6" spans="1:17" s="70" customFormat="1" ht="25.35" customHeight="1">
      <c r="B6" s="540" t="s">
        <v>366</v>
      </c>
      <c r="C6" s="190">
        <v>3334.35005994006</v>
      </c>
      <c r="D6" s="190">
        <v>1205.6033309731399</v>
      </c>
      <c r="E6" s="190">
        <v>1969.4209398661501</v>
      </c>
      <c r="F6" s="190">
        <v>495.30507047096398</v>
      </c>
      <c r="G6" s="190">
        <v>1479.5199390724499</v>
      </c>
      <c r="H6" s="190">
        <v>306.31168508568101</v>
      </c>
      <c r="I6" s="190">
        <v>410.072718243319</v>
      </c>
      <c r="J6" s="190">
        <v>1071.12189043889</v>
      </c>
      <c r="K6" s="190">
        <v>1300.21656934469</v>
      </c>
      <c r="L6" s="190">
        <v>678.21026743049697</v>
      </c>
      <c r="M6" s="190">
        <v>415.96264867782401</v>
      </c>
      <c r="N6" s="192">
        <v>12666.095119543663</v>
      </c>
      <c r="O6" s="545">
        <v>2402.6929229999901</v>
      </c>
    </row>
    <row r="7" spans="1:17" s="70" customFormat="1" ht="25.35" customHeight="1">
      <c r="B7" s="540" t="s">
        <v>367</v>
      </c>
      <c r="C7" s="190">
        <v>3389.0029339540902</v>
      </c>
      <c r="D7" s="190">
        <v>1334.0514698418399</v>
      </c>
      <c r="E7" s="190">
        <v>2218.63829656289</v>
      </c>
      <c r="F7" s="190">
        <v>525.54073897561796</v>
      </c>
      <c r="G7" s="190">
        <v>1519.41322276711</v>
      </c>
      <c r="H7" s="190">
        <v>329.84649721601397</v>
      </c>
      <c r="I7" s="190">
        <v>411.80943174727503</v>
      </c>
      <c r="J7" s="190">
        <v>1454.05406465596</v>
      </c>
      <c r="K7" s="190">
        <v>1829.9135619981</v>
      </c>
      <c r="L7" s="190">
        <v>874.39045622654305</v>
      </c>
      <c r="M7" s="190">
        <v>605.69555061099095</v>
      </c>
      <c r="N7" s="192">
        <v>14492.356224556434</v>
      </c>
      <c r="O7" s="545">
        <v>2728.5064187889998</v>
      </c>
    </row>
    <row r="8" spans="1:17" s="70" customFormat="1" ht="25.35" customHeight="1">
      <c r="B8" s="540" t="s">
        <v>368</v>
      </c>
      <c r="C8" s="190">
        <v>2918.2438825715599</v>
      </c>
      <c r="D8" s="190">
        <v>966.50971603277105</v>
      </c>
      <c r="E8" s="190">
        <v>1136.84648602477</v>
      </c>
      <c r="F8" s="190">
        <v>615.646442168627</v>
      </c>
      <c r="G8" s="190">
        <v>1593.1606606175001</v>
      </c>
      <c r="H8" s="190">
        <v>241.15719383291599</v>
      </c>
      <c r="I8" s="190">
        <v>502.34454521234397</v>
      </c>
      <c r="J8" s="190">
        <v>1116.9248691298901</v>
      </c>
      <c r="K8" s="190">
        <v>1389.6643104510099</v>
      </c>
      <c r="L8" s="190">
        <v>687.66984411902695</v>
      </c>
      <c r="M8" s="190">
        <v>485.38332928205801</v>
      </c>
      <c r="N8" s="192">
        <v>11653.551279442474</v>
      </c>
      <c r="O8" s="545">
        <v>2357.2378810997702</v>
      </c>
    </row>
    <row r="9" spans="1:17" s="70" customFormat="1" ht="25.35" customHeight="1">
      <c r="B9" s="540" t="s">
        <v>369</v>
      </c>
      <c r="C9" s="190">
        <v>4697.0882201129498</v>
      </c>
      <c r="D9" s="190">
        <v>1531.92118089727</v>
      </c>
      <c r="E9" s="190">
        <v>1604.16634382239</v>
      </c>
      <c r="F9" s="190">
        <v>667.90589184994201</v>
      </c>
      <c r="G9" s="190">
        <v>1808.4384601407201</v>
      </c>
      <c r="H9" s="190">
        <v>233.40153780208499</v>
      </c>
      <c r="I9" s="190">
        <v>523.34813858474502</v>
      </c>
      <c r="J9" s="190">
        <v>1294.01921569808</v>
      </c>
      <c r="K9" s="190">
        <v>1479.0997792544899</v>
      </c>
      <c r="L9" s="190">
        <v>702.46855602593303</v>
      </c>
      <c r="M9" s="190">
        <v>389.07010390704102</v>
      </c>
      <c r="N9" s="192">
        <v>14930.927428095643</v>
      </c>
      <c r="O9" s="545">
        <v>2941.9370662695601</v>
      </c>
    </row>
    <row r="10" spans="1:17" s="70" customFormat="1" ht="25.35" customHeight="1">
      <c r="B10" s="540" t="s">
        <v>370</v>
      </c>
      <c r="C10" s="190">
        <v>5316.4963290690202</v>
      </c>
      <c r="D10" s="190">
        <v>1689.8075614629199</v>
      </c>
      <c r="E10" s="190">
        <v>2381.5053824574202</v>
      </c>
      <c r="F10" s="190">
        <v>776.79896155461097</v>
      </c>
      <c r="G10" s="190">
        <v>1873.08676977445</v>
      </c>
      <c r="H10" s="190">
        <v>388.39964260295397</v>
      </c>
      <c r="I10" s="190">
        <v>572.99956908919899</v>
      </c>
      <c r="J10" s="190">
        <v>1128.80568549178</v>
      </c>
      <c r="K10" s="190">
        <v>1449.9378930667101</v>
      </c>
      <c r="L10" s="190">
        <v>868.62829230550096</v>
      </c>
      <c r="M10" s="190">
        <v>465.96737355581399</v>
      </c>
      <c r="N10" s="192">
        <v>16912.433460430377</v>
      </c>
      <c r="O10" s="545">
        <v>3295.4469808978301</v>
      </c>
    </row>
    <row r="11" spans="1:17" s="70" customFormat="1" ht="25.35" customHeight="1">
      <c r="B11" s="540" t="s">
        <v>371</v>
      </c>
      <c r="C11" s="190">
        <v>3910.2214091985102</v>
      </c>
      <c r="D11" s="191">
        <v>1196.0045695722099</v>
      </c>
      <c r="E11" s="190">
        <v>2678.6064656273302</v>
      </c>
      <c r="F11" s="190">
        <v>829.84884786278201</v>
      </c>
      <c r="G11" s="190">
        <v>1835.1073631285601</v>
      </c>
      <c r="H11" s="190">
        <v>504.842665143658</v>
      </c>
      <c r="I11" s="191">
        <v>593.65218543781498</v>
      </c>
      <c r="J11" s="190">
        <v>1351.3493016434099</v>
      </c>
      <c r="K11" s="190">
        <v>1569.6538733089001</v>
      </c>
      <c r="L11" s="190">
        <v>955.05463177298304</v>
      </c>
      <c r="M11" s="190">
        <v>448.274372761054</v>
      </c>
      <c r="N11" s="192">
        <v>15872.615685457211</v>
      </c>
      <c r="O11" s="545">
        <v>3109.9386418560298</v>
      </c>
    </row>
    <row r="12" spans="1:17" s="70" customFormat="1" ht="25.35" customHeight="1">
      <c r="B12" s="540" t="s">
        <v>372</v>
      </c>
      <c r="C12" s="190">
        <v>4728.1773175411799</v>
      </c>
      <c r="D12" s="190">
        <v>1779.4884631745499</v>
      </c>
      <c r="E12" s="190">
        <v>2662.0957919243801</v>
      </c>
      <c r="F12" s="190">
        <v>839.32552582222002</v>
      </c>
      <c r="G12" s="190">
        <v>2362.1502739710199</v>
      </c>
      <c r="H12" s="190">
        <v>384.68127840132001</v>
      </c>
      <c r="I12" s="190">
        <v>650.29513839111905</v>
      </c>
      <c r="J12" s="190">
        <v>1083.50196910924</v>
      </c>
      <c r="K12" s="190">
        <v>1678.63532120113</v>
      </c>
      <c r="L12" s="190">
        <v>909.79485850720403</v>
      </c>
      <c r="M12" s="190">
        <v>591.59886596371405</v>
      </c>
      <c r="N12" s="192">
        <v>17669.744804007078</v>
      </c>
      <c r="O12" s="545">
        <v>3391.3698554367702</v>
      </c>
    </row>
    <row r="13" spans="1:17" s="70" customFormat="1" ht="25.35" customHeight="1">
      <c r="B13" s="540" t="s">
        <v>373</v>
      </c>
      <c r="C13" s="190">
        <v>5721.4442720014003</v>
      </c>
      <c r="D13" s="190">
        <v>1439.7025808820599</v>
      </c>
      <c r="E13" s="190">
        <v>2238.0248949839902</v>
      </c>
      <c r="F13" s="190">
        <v>914.81100900597403</v>
      </c>
      <c r="G13" s="190">
        <v>2338.6787094708902</v>
      </c>
      <c r="H13" s="190">
        <v>516.24655831620601</v>
      </c>
      <c r="I13" s="190">
        <v>719.49898440776701</v>
      </c>
      <c r="J13" s="190">
        <v>1335.10661764969</v>
      </c>
      <c r="K13" s="190">
        <v>1921.66044583033</v>
      </c>
      <c r="L13" s="190">
        <v>895.34175558008099</v>
      </c>
      <c r="M13" s="190">
        <v>588.50621019244204</v>
      </c>
      <c r="N13" s="192">
        <v>18629.022038320833</v>
      </c>
      <c r="O13" s="545">
        <v>3562.5093865173499</v>
      </c>
    </row>
    <row r="14" spans="1:17" s="70" customFormat="1" ht="25.35" customHeight="1">
      <c r="B14" s="540" t="s">
        <v>374</v>
      </c>
      <c r="C14" s="190">
        <v>5223.74728986422</v>
      </c>
      <c r="D14" s="190">
        <v>1367.6811365287999</v>
      </c>
      <c r="E14" s="190">
        <v>2588.2466336366501</v>
      </c>
      <c r="F14" s="190">
        <v>1001.66179872037</v>
      </c>
      <c r="G14" s="190">
        <v>2361.8067651841202</v>
      </c>
      <c r="H14" s="190">
        <v>377.12541491827602</v>
      </c>
      <c r="I14" s="190">
        <v>707.97615035310196</v>
      </c>
      <c r="J14" s="190">
        <v>1626.6118131465901</v>
      </c>
      <c r="K14" s="190">
        <v>1544.94664577957</v>
      </c>
      <c r="L14" s="190">
        <v>792.629133176339</v>
      </c>
      <c r="M14" s="190">
        <v>523.16212152001197</v>
      </c>
      <c r="N14" s="192">
        <v>18115.594902828048</v>
      </c>
      <c r="O14" s="545">
        <v>3470.9115917722902</v>
      </c>
    </row>
    <row r="15" spans="1:17" s="70" customFormat="1" ht="25.35" customHeight="1">
      <c r="B15" s="540" t="s">
        <v>375</v>
      </c>
      <c r="C15" s="190">
        <v>5971.1695521330403</v>
      </c>
      <c r="D15" s="190">
        <v>1318.2784810422199</v>
      </c>
      <c r="E15" s="190">
        <v>2569.0312073541199</v>
      </c>
      <c r="F15" s="190">
        <v>1045.23701952128</v>
      </c>
      <c r="G15" s="190">
        <v>2373.8846904695201</v>
      </c>
      <c r="H15" s="190">
        <v>949.79046570684898</v>
      </c>
      <c r="I15" s="190">
        <v>683.88320546299201</v>
      </c>
      <c r="J15" s="190">
        <v>1584.91183623595</v>
      </c>
      <c r="K15" s="190">
        <v>1979.84865357272</v>
      </c>
      <c r="L15" s="190">
        <v>956.74143558509002</v>
      </c>
      <c r="M15" s="190">
        <v>508.76141456557201</v>
      </c>
      <c r="N15" s="192">
        <v>19941.537961649356</v>
      </c>
      <c r="O15" s="545">
        <v>3796.66834663791</v>
      </c>
    </row>
    <row r="16" spans="1:17" s="70" customFormat="1" ht="25.35" customHeight="1">
      <c r="B16" s="540" t="s">
        <v>376</v>
      </c>
      <c r="C16" s="190">
        <v>6999.7120006752502</v>
      </c>
      <c r="D16" s="190">
        <v>1691.5804064116901</v>
      </c>
      <c r="E16" s="190">
        <v>2744.9178477948699</v>
      </c>
      <c r="F16" s="190">
        <v>1063.13555798885</v>
      </c>
      <c r="G16" s="190">
        <v>3085.5302292208698</v>
      </c>
      <c r="H16" s="190">
        <v>487.23350639472102</v>
      </c>
      <c r="I16" s="190">
        <v>809.98500366006897</v>
      </c>
      <c r="J16" s="190">
        <v>1697.69732055126</v>
      </c>
      <c r="K16" s="190">
        <v>2090.8777551398398</v>
      </c>
      <c r="L16" s="190">
        <v>981.68194887363904</v>
      </c>
      <c r="M16" s="190">
        <v>642.26531808416405</v>
      </c>
      <c r="N16" s="192">
        <v>22294.616894795225</v>
      </c>
      <c r="O16" s="545">
        <v>4131.3035991710103</v>
      </c>
    </row>
    <row r="17" spans="2:15" s="70" customFormat="1" ht="25.35" customHeight="1">
      <c r="B17" s="607" t="s">
        <v>377</v>
      </c>
      <c r="C17" s="190">
        <v>7720.0130270108502</v>
      </c>
      <c r="D17" s="190">
        <v>1843.53650070767</v>
      </c>
      <c r="E17" s="190">
        <v>3108.6257537002002</v>
      </c>
      <c r="F17" s="190">
        <v>1047.4504756030301</v>
      </c>
      <c r="G17" s="190">
        <v>3308.2686260361702</v>
      </c>
      <c r="H17" s="190">
        <v>418.68576236856399</v>
      </c>
      <c r="I17" s="190">
        <v>835.23512085585105</v>
      </c>
      <c r="J17" s="190">
        <v>1659.34103303402</v>
      </c>
      <c r="K17" s="190">
        <v>1976.81117867997</v>
      </c>
      <c r="L17" s="190">
        <v>995.20438597986799</v>
      </c>
      <c r="M17" s="190">
        <v>642.85017380347995</v>
      </c>
      <c r="N17" s="192">
        <v>23556.022037779672</v>
      </c>
      <c r="O17" s="545">
        <v>4356.3441577822296</v>
      </c>
    </row>
    <row r="18" spans="2:15" s="70" customFormat="1" ht="25.35" customHeight="1">
      <c r="B18" s="607" t="s">
        <v>378</v>
      </c>
      <c r="C18" s="190">
        <v>7278.8484994812698</v>
      </c>
      <c r="D18" s="190">
        <v>1872.3485914968001</v>
      </c>
      <c r="E18" s="190">
        <v>3918.4539695359999</v>
      </c>
      <c r="F18" s="190">
        <v>1146.9210909593801</v>
      </c>
      <c r="G18" s="190">
        <v>3395.7701663869402</v>
      </c>
      <c r="H18" s="190">
        <v>515.35274526326396</v>
      </c>
      <c r="I18" s="190">
        <v>716.998495439865</v>
      </c>
      <c r="J18" s="190">
        <v>1684.47675713423</v>
      </c>
      <c r="K18" s="190">
        <v>1850.3047463166599</v>
      </c>
      <c r="L18" s="190">
        <v>975.65192357433602</v>
      </c>
      <c r="M18" s="190">
        <v>680.921032785737</v>
      </c>
      <c r="N18" s="192">
        <v>24036.04801837448</v>
      </c>
      <c r="O18" s="545">
        <v>4441.9830307658603</v>
      </c>
    </row>
    <row r="19" spans="2:15" s="70" customFormat="1" ht="25.35" customHeight="1">
      <c r="B19" s="607" t="s">
        <v>379</v>
      </c>
      <c r="C19" s="190">
        <v>7506.1292748088999</v>
      </c>
      <c r="D19" s="190">
        <v>2009.5939531055701</v>
      </c>
      <c r="E19" s="190">
        <v>3487.3336915664599</v>
      </c>
      <c r="F19" s="190">
        <v>1215.5863969280399</v>
      </c>
      <c r="G19" s="190">
        <v>3569.3733039890699</v>
      </c>
      <c r="H19" s="190">
        <v>2134.2466239324099</v>
      </c>
      <c r="I19" s="190">
        <v>866.83849062070101</v>
      </c>
      <c r="J19" s="190">
        <v>1948.7412304776601</v>
      </c>
      <c r="K19" s="190">
        <v>1908.43779294097</v>
      </c>
      <c r="L19" s="190">
        <v>1159.59177021613</v>
      </c>
      <c r="M19" s="190">
        <v>744.44232219683295</v>
      </c>
      <c r="N19" s="192">
        <v>26550.314850782743</v>
      </c>
      <c r="O19" s="545">
        <v>4890.5399560405704</v>
      </c>
    </row>
    <row r="20" spans="2:15" s="70" customFormat="1" ht="25.35" customHeight="1">
      <c r="B20" s="607" t="s">
        <v>380</v>
      </c>
      <c r="C20" s="190">
        <v>9351.49194950331</v>
      </c>
      <c r="D20" s="190">
        <v>2473.3099856863901</v>
      </c>
      <c r="E20" s="190">
        <v>3585.4089105233502</v>
      </c>
      <c r="F20" s="190">
        <v>1197.22256612043</v>
      </c>
      <c r="G20" s="190">
        <v>3176.5992953065802</v>
      </c>
      <c r="H20" s="190">
        <v>1300.6795955943301</v>
      </c>
      <c r="I20" s="190">
        <v>796.81021676133298</v>
      </c>
      <c r="J20" s="190">
        <v>1763.29434812869</v>
      </c>
      <c r="K20" s="190">
        <v>2012.1542594042701</v>
      </c>
      <c r="L20" s="190">
        <v>1029.6647490073101</v>
      </c>
      <c r="M20" s="190">
        <v>733.40660124453802</v>
      </c>
      <c r="N20" s="192">
        <v>27420.042477280531</v>
      </c>
      <c r="O20" s="545">
        <v>4830.3584195758403</v>
      </c>
    </row>
    <row r="21" spans="2:15" s="70" customFormat="1" ht="25.35" customHeight="1">
      <c r="B21" s="607" t="s">
        <v>381</v>
      </c>
      <c r="C21" s="190">
        <v>9499.9882289713405</v>
      </c>
      <c r="D21" s="190">
        <v>2327.16801049573</v>
      </c>
      <c r="E21" s="190">
        <v>4445.4666423680901</v>
      </c>
      <c r="F21" s="190">
        <v>1225.269815887</v>
      </c>
      <c r="G21" s="190">
        <v>3181.08617748188</v>
      </c>
      <c r="H21" s="190">
        <v>1265.20085706381</v>
      </c>
      <c r="I21" s="190">
        <v>1078.55189138931</v>
      </c>
      <c r="J21" s="190">
        <v>2235.4886670532501</v>
      </c>
      <c r="K21" s="190">
        <v>2410.9544332471301</v>
      </c>
      <c r="L21" s="190">
        <v>1279.7036271864799</v>
      </c>
      <c r="M21" s="190">
        <v>725.11363346233702</v>
      </c>
      <c r="N21" s="192">
        <v>29673.991984606357</v>
      </c>
      <c r="O21" s="545">
        <v>5232.4735203673199</v>
      </c>
    </row>
    <row r="22" spans="2:15" s="70" customFormat="1" ht="25.35" customHeight="1">
      <c r="B22" s="607" t="s">
        <v>382</v>
      </c>
      <c r="C22" s="190">
        <v>8268.8228514899893</v>
      </c>
      <c r="D22" s="190">
        <v>2208.2929335495101</v>
      </c>
      <c r="E22" s="190">
        <v>4800.3141066737098</v>
      </c>
      <c r="F22" s="190">
        <v>1361.5340973294899</v>
      </c>
      <c r="G22" s="190">
        <v>2685.0074948302399</v>
      </c>
      <c r="H22" s="190">
        <v>2318.0896682258499</v>
      </c>
      <c r="I22" s="190">
        <v>1021.25033590849</v>
      </c>
      <c r="J22" s="190">
        <v>2342.6961145299201</v>
      </c>
      <c r="K22" s="190">
        <v>2413.1741222677701</v>
      </c>
      <c r="L22" s="190">
        <v>1346.81914745225</v>
      </c>
      <c r="M22" s="190">
        <v>732.973164150755</v>
      </c>
      <c r="N22" s="192">
        <v>29498.974036407973</v>
      </c>
      <c r="O22" s="545">
        <v>5201.2495024151103</v>
      </c>
    </row>
    <row r="23" spans="2:15" s="70" customFormat="1" ht="25.35" customHeight="1">
      <c r="B23" s="607" t="s">
        <v>383</v>
      </c>
      <c r="C23" s="190">
        <v>8195.0958164377007</v>
      </c>
      <c r="D23" s="190">
        <v>2444.3115873421398</v>
      </c>
      <c r="E23" s="190">
        <v>4462.8212626766999</v>
      </c>
      <c r="F23" s="190">
        <v>1453.3537651394399</v>
      </c>
      <c r="G23" s="190">
        <v>2832.8588835749501</v>
      </c>
      <c r="H23" s="190">
        <v>815.84357548594505</v>
      </c>
      <c r="I23" s="190">
        <v>916.64981162577203</v>
      </c>
      <c r="J23" s="190">
        <v>2094.1919107611602</v>
      </c>
      <c r="K23" s="190">
        <v>2292.8086861142101</v>
      </c>
      <c r="L23" s="190">
        <v>1445.1219112430499</v>
      </c>
      <c r="M23" s="190">
        <v>726.00866455463301</v>
      </c>
      <c r="N23" s="192">
        <v>27679.065874955704</v>
      </c>
      <c r="O23" s="545">
        <v>4876.5694013768798</v>
      </c>
    </row>
    <row r="24" spans="2:15" s="70" customFormat="1" ht="25.35" customHeight="1">
      <c r="B24" s="607" t="s">
        <v>384</v>
      </c>
      <c r="C24" s="190">
        <v>10515.792687339799</v>
      </c>
      <c r="D24" s="190">
        <v>2762.9141516197501</v>
      </c>
      <c r="E24" s="190">
        <v>5462.30526954792</v>
      </c>
      <c r="F24" s="190">
        <v>1687.7430777033801</v>
      </c>
      <c r="G24" s="190">
        <v>2668.4843884294801</v>
      </c>
      <c r="H24" s="190">
        <v>1787.1277395807101</v>
      </c>
      <c r="I24" s="190">
        <v>895.92742936863704</v>
      </c>
      <c r="J24" s="190">
        <v>2462.5974392889998</v>
      </c>
      <c r="K24" s="190">
        <v>2443.7036132806002</v>
      </c>
      <c r="L24" s="190">
        <v>1450.3461525262901</v>
      </c>
      <c r="M24" s="190">
        <v>737.82321309756696</v>
      </c>
      <c r="N24" s="192">
        <v>32874.765161783129</v>
      </c>
      <c r="O24" s="545">
        <v>5429.5413782764299</v>
      </c>
    </row>
    <row r="25" spans="2:15" s="70" customFormat="1" ht="25.35" customHeight="1">
      <c r="B25" s="607" t="s">
        <v>385</v>
      </c>
      <c r="C25" s="190">
        <v>10021.012017205299</v>
      </c>
      <c r="D25" s="190">
        <v>2580.8694154947002</v>
      </c>
      <c r="E25" s="190">
        <v>5082.3295468310998</v>
      </c>
      <c r="F25" s="190">
        <v>1720.9542802547501</v>
      </c>
      <c r="G25" s="190">
        <v>2824.6633599707002</v>
      </c>
      <c r="H25" s="190">
        <v>778.83839835911601</v>
      </c>
      <c r="I25" s="190">
        <v>1130.63303898646</v>
      </c>
      <c r="J25" s="190">
        <v>2404.63994870737</v>
      </c>
      <c r="K25" s="190">
        <v>2497.2362363473399</v>
      </c>
      <c r="L25" s="190">
        <v>1446.7457799180499</v>
      </c>
      <c r="M25" s="190">
        <v>713.38648594814799</v>
      </c>
      <c r="N25" s="192">
        <v>31201.308508023034</v>
      </c>
      <c r="O25" s="545">
        <v>5130.9889090175602</v>
      </c>
    </row>
    <row r="26" spans="2:15" s="70" customFormat="1" ht="25.35" customHeight="1">
      <c r="B26" s="607" t="s">
        <v>386</v>
      </c>
      <c r="C26" s="190">
        <v>11772.8368290905</v>
      </c>
      <c r="D26" s="190">
        <v>2715.2402224009502</v>
      </c>
      <c r="E26" s="190">
        <v>5002.7200422780197</v>
      </c>
      <c r="F26" s="190">
        <v>1854.4845054909099</v>
      </c>
      <c r="G26" s="190">
        <v>2577.0617421895599</v>
      </c>
      <c r="H26" s="190">
        <v>2805.0249686274201</v>
      </c>
      <c r="I26" s="190">
        <v>1015.0449124678699</v>
      </c>
      <c r="J26" s="190">
        <v>2472.2715217556301</v>
      </c>
      <c r="K26" s="190">
        <v>2583.7921542344902</v>
      </c>
      <c r="L26" s="190">
        <v>1483.49490573607</v>
      </c>
      <c r="M26" s="190">
        <v>725.96462010454502</v>
      </c>
      <c r="N26" s="192">
        <v>35007.936424375963</v>
      </c>
      <c r="O26" s="545">
        <v>5810.1090770979899</v>
      </c>
    </row>
    <row r="27" spans="2:15" s="70" customFormat="1" ht="25.35" customHeight="1">
      <c r="B27" s="607" t="s">
        <v>387</v>
      </c>
      <c r="C27" s="190">
        <v>12403.536373957801</v>
      </c>
      <c r="D27" s="190">
        <v>2748.3470207228402</v>
      </c>
      <c r="E27" s="190">
        <v>5535.8054337593403</v>
      </c>
      <c r="F27" s="190">
        <v>1792.58379958312</v>
      </c>
      <c r="G27" s="190">
        <v>3543.0168483730699</v>
      </c>
      <c r="H27" s="190">
        <v>892.30608037171896</v>
      </c>
      <c r="I27" s="190">
        <v>1242.5956163132601</v>
      </c>
      <c r="J27" s="190">
        <v>2602.6151968171298</v>
      </c>
      <c r="K27" s="190">
        <v>2551.5871413980399</v>
      </c>
      <c r="L27" s="190">
        <v>1618.72929741039</v>
      </c>
      <c r="M27" s="190">
        <v>771.29130406463503</v>
      </c>
      <c r="N27" s="192">
        <v>35702.414112771352</v>
      </c>
      <c r="O27" s="545">
        <v>5934.0071346005498</v>
      </c>
    </row>
    <row r="28" spans="2:15" s="70" customFormat="1" ht="25.35" customHeight="1">
      <c r="B28" s="607" t="s">
        <v>388</v>
      </c>
      <c r="C28" s="190">
        <v>14845.765350580101</v>
      </c>
      <c r="D28" s="190">
        <v>2439.1050270529699</v>
      </c>
      <c r="E28" s="190">
        <v>5503.8676908256002</v>
      </c>
      <c r="F28" s="190">
        <v>1935.44310741355</v>
      </c>
      <c r="G28" s="190">
        <v>2818.32805101031</v>
      </c>
      <c r="H28" s="190">
        <v>1802.6322746723299</v>
      </c>
      <c r="I28" s="190">
        <v>899.36813815874405</v>
      </c>
      <c r="J28" s="190">
        <v>2817.7629922361202</v>
      </c>
      <c r="K28" s="190">
        <v>2779.65057957513</v>
      </c>
      <c r="L28" s="190">
        <v>1796.67913256419</v>
      </c>
      <c r="M28" s="190">
        <v>797.93886097952202</v>
      </c>
      <c r="N28" s="192">
        <v>38436.541205068563</v>
      </c>
      <c r="O28" s="545">
        <v>5618.7356553032796</v>
      </c>
    </row>
    <row r="29" spans="2:15" s="70" customFormat="1" ht="25.35" customHeight="1">
      <c r="B29" s="607" t="s">
        <v>389</v>
      </c>
      <c r="C29" s="190">
        <v>14946.336960909601</v>
      </c>
      <c r="D29" s="190">
        <v>2457.9867424724898</v>
      </c>
      <c r="E29" s="190">
        <v>5483.0910410699398</v>
      </c>
      <c r="F29" s="190">
        <v>2251.1242501307502</v>
      </c>
      <c r="G29" s="190">
        <v>3142.5532131844998</v>
      </c>
      <c r="H29" s="190">
        <v>1530.86119105133</v>
      </c>
      <c r="I29" s="190">
        <v>1511.11404416092</v>
      </c>
      <c r="J29" s="190">
        <v>2877.67618061858</v>
      </c>
      <c r="K29" s="190">
        <v>2977.4624434677098</v>
      </c>
      <c r="L29" s="190">
        <v>1896.2396955675599</v>
      </c>
      <c r="M29" s="190">
        <v>799.50606712615399</v>
      </c>
      <c r="N29" s="192">
        <v>39873.951829759528</v>
      </c>
      <c r="O29" s="545">
        <v>5875.17641244878</v>
      </c>
    </row>
    <row r="30" spans="2:15" s="70" customFormat="1" ht="25.35" customHeight="1">
      <c r="B30" s="607" t="s">
        <v>390</v>
      </c>
      <c r="C30" s="190">
        <v>12323.4357962251</v>
      </c>
      <c r="D30" s="190">
        <v>3320.8665159300099</v>
      </c>
      <c r="E30" s="190">
        <v>6006.7460148558903</v>
      </c>
      <c r="F30" s="190">
        <v>2316.6011903183598</v>
      </c>
      <c r="G30" s="190">
        <v>2820.6306408468399</v>
      </c>
      <c r="H30" s="190">
        <v>4424.3442786519099</v>
      </c>
      <c r="I30" s="190">
        <v>1358.9661936631701</v>
      </c>
      <c r="J30" s="190">
        <v>3031.4184033982301</v>
      </c>
      <c r="K30" s="190">
        <v>3242.7858186174299</v>
      </c>
      <c r="L30" s="190">
        <v>1828.5096712639499</v>
      </c>
      <c r="M30" s="190">
        <v>829.78085752759705</v>
      </c>
      <c r="N30" s="192">
        <v>41504.085381298486</v>
      </c>
      <c r="O30" s="545">
        <v>6165.9998382842396</v>
      </c>
    </row>
    <row r="31" spans="2:15" s="70" customFormat="1" ht="25.35" customHeight="1">
      <c r="B31" s="607" t="s">
        <v>391</v>
      </c>
      <c r="C31" s="190">
        <v>11650.0580137952</v>
      </c>
      <c r="D31" s="190">
        <v>4255.4812372258402</v>
      </c>
      <c r="E31" s="190">
        <v>6535.9806134085602</v>
      </c>
      <c r="F31" s="190">
        <v>3673.34144507372</v>
      </c>
      <c r="G31" s="190">
        <v>3855.0731370715598</v>
      </c>
      <c r="H31" s="190">
        <v>1248.55175109993</v>
      </c>
      <c r="I31" s="190">
        <v>1246.9977403671801</v>
      </c>
      <c r="J31" s="190">
        <v>2915.7599967345</v>
      </c>
      <c r="K31" s="190">
        <v>3155.1829507830798</v>
      </c>
      <c r="L31" s="190">
        <v>1712.2725456313001</v>
      </c>
      <c r="M31" s="190">
        <v>884.90375865405497</v>
      </c>
      <c r="N31" s="192">
        <v>41133.603189844922</v>
      </c>
      <c r="O31" s="545">
        <v>6099.9040880140501</v>
      </c>
    </row>
    <row r="32" spans="2:15" s="70" customFormat="1" ht="25.35" customHeight="1">
      <c r="B32" s="540" t="s">
        <v>392</v>
      </c>
      <c r="C32" s="190">
        <v>19024.903384687899</v>
      </c>
      <c r="D32" s="190">
        <v>4717.4415207469401</v>
      </c>
      <c r="E32" s="190">
        <v>6466.7660054918297</v>
      </c>
      <c r="F32" s="190">
        <v>2938.7669788293301</v>
      </c>
      <c r="G32" s="190">
        <v>3219.0862657213102</v>
      </c>
      <c r="H32" s="190">
        <v>1247.2598255017899</v>
      </c>
      <c r="I32" s="190">
        <v>717.12762747770603</v>
      </c>
      <c r="J32" s="190">
        <v>3464.9294819955899</v>
      </c>
      <c r="K32" s="190">
        <v>2426.1808082468501</v>
      </c>
      <c r="L32" s="190">
        <v>1687.0760593775599</v>
      </c>
      <c r="M32" s="190">
        <v>808.27441628598501</v>
      </c>
      <c r="N32" s="192">
        <v>46717.81237436278</v>
      </c>
      <c r="O32" s="545">
        <v>7912.6628091795401</v>
      </c>
    </row>
    <row r="33" spans="1:253" s="70" customFormat="1" ht="25.35" customHeight="1">
      <c r="B33" s="540" t="s">
        <v>393</v>
      </c>
      <c r="C33" s="190">
        <v>11595.773259251</v>
      </c>
      <c r="D33" s="190">
        <v>562.70342032464305</v>
      </c>
      <c r="E33" s="190">
        <v>6218.0000117618001</v>
      </c>
      <c r="F33" s="190">
        <v>3419.6865893991799</v>
      </c>
      <c r="G33" s="190">
        <v>3505.4517797376702</v>
      </c>
      <c r="H33" s="190">
        <v>2182.3679342824498</v>
      </c>
      <c r="I33" s="190">
        <v>1764.6139174022101</v>
      </c>
      <c r="J33" s="190">
        <v>3395.7362008052701</v>
      </c>
      <c r="K33" s="190">
        <v>2839.7814601991399</v>
      </c>
      <c r="L33" s="190">
        <v>1799.7371413338701</v>
      </c>
      <c r="M33" s="190">
        <v>875.53563285243195</v>
      </c>
      <c r="N33" s="192">
        <v>38159.387347349664</v>
      </c>
      <c r="O33" s="545">
        <v>5370.7998946735997</v>
      </c>
    </row>
    <row r="34" spans="1:253" s="70" customFormat="1" ht="25.35" customHeight="1">
      <c r="B34" s="540" t="s">
        <v>394</v>
      </c>
      <c r="C34" s="190">
        <v>12997.3683195711</v>
      </c>
      <c r="D34" s="190">
        <v>1488.0080422864901</v>
      </c>
      <c r="E34" s="190">
        <v>6929.1073817073902</v>
      </c>
      <c r="F34" s="190">
        <v>4013.0615611309199</v>
      </c>
      <c r="G34" s="190">
        <v>3227.19183486678</v>
      </c>
      <c r="H34" s="190">
        <v>3571.7238583683802</v>
      </c>
      <c r="I34" s="190">
        <v>1463.5478750595501</v>
      </c>
      <c r="J34" s="190">
        <v>3403.1943293163499</v>
      </c>
      <c r="K34" s="190">
        <v>2852.7444224250798</v>
      </c>
      <c r="L34" s="190">
        <v>1894.5908307751099</v>
      </c>
      <c r="M34" s="190">
        <v>688.15298786027302</v>
      </c>
      <c r="N34" s="192">
        <v>42528.691443367417</v>
      </c>
      <c r="O34" s="545">
        <v>4572.6719188279803</v>
      </c>
    </row>
    <row r="35" spans="1:253" s="70" customFormat="1" ht="25.35" customHeight="1">
      <c r="B35" s="540" t="s">
        <v>395</v>
      </c>
      <c r="C35" s="190">
        <v>18582.955036489999</v>
      </c>
      <c r="D35" s="190">
        <v>1947.7711664196399</v>
      </c>
      <c r="E35" s="190">
        <v>6953.34414951081</v>
      </c>
      <c r="F35" s="190">
        <v>3435.3570513882401</v>
      </c>
      <c r="G35" s="190">
        <v>4411.0126785400998</v>
      </c>
      <c r="H35" s="190">
        <v>3085.6301571785798</v>
      </c>
      <c r="I35" s="190">
        <v>1224.1559625446901</v>
      </c>
      <c r="J35" s="190">
        <v>3973.3699878827902</v>
      </c>
      <c r="K35" s="190">
        <v>3136.11887211257</v>
      </c>
      <c r="L35" s="190">
        <v>2322.4048887253498</v>
      </c>
      <c r="M35" s="190">
        <v>632.87394606206999</v>
      </c>
      <c r="N35" s="192">
        <v>49704.993896854845</v>
      </c>
      <c r="O35" s="545">
        <v>4783.8739025778104</v>
      </c>
    </row>
    <row r="36" spans="1:253" s="70" customFormat="1" ht="25.35" customHeight="1">
      <c r="B36" s="540" t="s">
        <v>396</v>
      </c>
      <c r="C36" s="190">
        <v>20462.398136115862</v>
      </c>
      <c r="D36" s="190">
        <v>5122.0965672780694</v>
      </c>
      <c r="E36" s="190">
        <v>7519.6238670126595</v>
      </c>
      <c r="F36" s="190">
        <v>3958.3540244205169</v>
      </c>
      <c r="G36" s="190">
        <v>3534.1717688508152</v>
      </c>
      <c r="H36" s="190">
        <v>1709.4932365652041</v>
      </c>
      <c r="I36" s="190">
        <v>638.71868824194564</v>
      </c>
      <c r="J36" s="190">
        <v>4451.189175414549</v>
      </c>
      <c r="K36" s="190">
        <v>2937.9666140798354</v>
      </c>
      <c r="L36" s="190">
        <v>2088.4424693669976</v>
      </c>
      <c r="M36" s="190">
        <v>1049.7187800686334</v>
      </c>
      <c r="N36" s="192">
        <v>53472.17332741509</v>
      </c>
      <c r="O36" s="545">
        <v>5796.6328942772652</v>
      </c>
    </row>
    <row r="37" spans="1:253" s="70" customFormat="1" ht="25.35" customHeight="1">
      <c r="B37" s="540" t="s">
        <v>397</v>
      </c>
      <c r="C37" s="190">
        <v>13693.384547299769</v>
      </c>
      <c r="D37" s="190">
        <v>756.91611013787792</v>
      </c>
      <c r="E37" s="190">
        <v>7757.0933251045535</v>
      </c>
      <c r="F37" s="190">
        <v>4262.6439123249966</v>
      </c>
      <c r="G37" s="190">
        <v>3858.0207347128203</v>
      </c>
      <c r="H37" s="190">
        <v>2890.5146973982296</v>
      </c>
      <c r="I37" s="190">
        <v>2074.206502688176</v>
      </c>
      <c r="J37" s="190">
        <v>4399.8383665211932</v>
      </c>
      <c r="K37" s="190">
        <v>2653.2647736200911</v>
      </c>
      <c r="L37" s="190">
        <v>2073.0172659712598</v>
      </c>
      <c r="M37" s="190">
        <v>1032.0540600329921</v>
      </c>
      <c r="N37" s="192">
        <v>45450.954295811956</v>
      </c>
      <c r="O37" s="545">
        <v>4927.0953535812132</v>
      </c>
    </row>
    <row r="38" spans="1:253" s="70" customFormat="1" ht="25.35" customHeight="1">
      <c r="B38" s="540" t="s">
        <v>398</v>
      </c>
      <c r="C38" s="190">
        <v>15696.878439550041</v>
      </c>
      <c r="D38" s="190">
        <v>1757.0626545971902</v>
      </c>
      <c r="E38" s="190">
        <v>8611.136469174422</v>
      </c>
      <c r="F38" s="190">
        <v>4765.0981918301613</v>
      </c>
      <c r="G38" s="190">
        <v>3533.1540089379737</v>
      </c>
      <c r="H38" s="190">
        <v>3799.0566530491433</v>
      </c>
      <c r="I38" s="190">
        <v>2397.4841713083229</v>
      </c>
      <c r="J38" s="190">
        <v>5173.9948147297146</v>
      </c>
      <c r="K38" s="190">
        <v>2733.245862331682</v>
      </c>
      <c r="L38" s="190">
        <v>2389.7280391383583</v>
      </c>
      <c r="M38" s="190">
        <v>829.26813345628375</v>
      </c>
      <c r="N38" s="192">
        <v>51686.107438103296</v>
      </c>
      <c r="O38" s="545">
        <v>5603.0150246249905</v>
      </c>
    </row>
    <row r="39" spans="1:253" s="70" customFormat="1" ht="25.35" customHeight="1">
      <c r="B39" s="540" t="s">
        <v>399</v>
      </c>
      <c r="C39" s="190">
        <v>23781.704599113207</v>
      </c>
      <c r="D39" s="190">
        <v>2376.8935032020618</v>
      </c>
      <c r="E39" s="190">
        <v>8797.1078450264649</v>
      </c>
      <c r="F39" s="190">
        <v>4759.3623174238783</v>
      </c>
      <c r="G39" s="190">
        <v>4844.8367185247107</v>
      </c>
      <c r="H39" s="190">
        <v>2898.3550013583695</v>
      </c>
      <c r="I39" s="190">
        <v>875.76948377378267</v>
      </c>
      <c r="J39" s="190">
        <v>4673.3766604703151</v>
      </c>
      <c r="K39" s="190">
        <v>2662.308362002796</v>
      </c>
      <c r="L39" s="190">
        <v>2308.9233584352501</v>
      </c>
      <c r="M39" s="190">
        <v>661.55610700272439</v>
      </c>
      <c r="N39" s="192">
        <v>58640.193956333547</v>
      </c>
      <c r="O39" s="545">
        <v>6356.8704255341672</v>
      </c>
    </row>
    <row r="40" spans="1:253" s="70" customFormat="1" ht="25.35" customHeight="1">
      <c r="B40" s="608" t="s">
        <v>442</v>
      </c>
      <c r="C40" s="190">
        <v>24310.13</v>
      </c>
      <c r="D40" s="190">
        <v>5579.09</v>
      </c>
      <c r="E40" s="190">
        <v>8517.2199999999993</v>
      </c>
      <c r="F40" s="190">
        <v>5278.39</v>
      </c>
      <c r="G40" s="190">
        <v>4974.91</v>
      </c>
      <c r="H40" s="190">
        <v>3123.53</v>
      </c>
      <c r="I40" s="190">
        <v>683.87</v>
      </c>
      <c r="J40" s="190">
        <v>4646.72</v>
      </c>
      <c r="K40" s="190">
        <v>3410.55</v>
      </c>
      <c r="L40" s="190">
        <v>2486.56</v>
      </c>
      <c r="M40" s="190">
        <v>1190.3900000000001</v>
      </c>
      <c r="N40" s="192">
        <v>64201.360000000008</v>
      </c>
      <c r="O40" s="545">
        <v>6959.7267527283238</v>
      </c>
    </row>
    <row r="41" spans="1:253" s="70" customFormat="1" ht="25.35" customHeight="1">
      <c r="B41" s="608" t="s">
        <v>443</v>
      </c>
      <c r="C41" s="190">
        <v>17911.310000000001</v>
      </c>
      <c r="D41" s="190">
        <v>960.91</v>
      </c>
      <c r="E41" s="190">
        <v>8714.84</v>
      </c>
      <c r="F41" s="190">
        <v>5078.59</v>
      </c>
      <c r="G41" s="190">
        <v>5341.52</v>
      </c>
      <c r="H41" s="190">
        <v>2639.93</v>
      </c>
      <c r="I41" s="190">
        <v>2552.58</v>
      </c>
      <c r="J41" s="190">
        <v>5128.3</v>
      </c>
      <c r="K41" s="190">
        <v>3267.81</v>
      </c>
      <c r="L41" s="190">
        <v>2777.9</v>
      </c>
      <c r="M41" s="190">
        <v>1436.52</v>
      </c>
      <c r="N41" s="192">
        <v>55810.21</v>
      </c>
      <c r="O41" s="545">
        <v>6050.0869703131793</v>
      </c>
    </row>
    <row r="42" spans="1:253" s="70" customFormat="1" ht="25.35" customHeight="1">
      <c r="B42" s="608" t="s">
        <v>444</v>
      </c>
      <c r="C42" s="190">
        <v>20509</v>
      </c>
      <c r="D42" s="190">
        <v>2041.7</v>
      </c>
      <c r="E42" s="190">
        <v>9632.59</v>
      </c>
      <c r="F42" s="190">
        <v>5688.64</v>
      </c>
      <c r="G42" s="190">
        <v>4985.84</v>
      </c>
      <c r="H42" s="190">
        <v>3590.07</v>
      </c>
      <c r="I42" s="190">
        <v>2853.84</v>
      </c>
      <c r="J42" s="190">
        <v>5698.19</v>
      </c>
      <c r="K42" s="190">
        <v>3234.16</v>
      </c>
      <c r="L42" s="190">
        <v>3063.63</v>
      </c>
      <c r="M42" s="190">
        <v>1115.93</v>
      </c>
      <c r="N42" s="192">
        <v>62413.590000000011</v>
      </c>
      <c r="O42" s="545">
        <v>6765.9241495322995</v>
      </c>
    </row>
    <row r="43" spans="1:253" s="70" customFormat="1" ht="25.35" customHeight="1">
      <c r="B43" s="608" t="s">
        <v>445</v>
      </c>
      <c r="C43" s="190">
        <v>37089.64</v>
      </c>
      <c r="D43" s="190">
        <v>3241.06</v>
      </c>
      <c r="E43" s="190">
        <v>10093.26</v>
      </c>
      <c r="F43" s="190">
        <v>5924.58</v>
      </c>
      <c r="G43" s="190">
        <v>6458.21</v>
      </c>
      <c r="H43" s="190">
        <v>2531.2799999999997</v>
      </c>
      <c r="I43" s="190">
        <v>1081.26</v>
      </c>
      <c r="J43" s="190">
        <v>6389.78</v>
      </c>
      <c r="K43" s="190">
        <v>3357.14</v>
      </c>
      <c r="L43" s="190">
        <v>3337.45</v>
      </c>
      <c r="M43" s="190">
        <v>859.85</v>
      </c>
      <c r="N43" s="192">
        <v>80363.509999999995</v>
      </c>
      <c r="O43" s="545">
        <v>8711.7791662069158</v>
      </c>
    </row>
    <row r="44" spans="1:253" s="70" customFormat="1" ht="25.35" customHeight="1">
      <c r="B44" s="540" t="s">
        <v>404</v>
      </c>
      <c r="C44" s="190">
        <v>38645.864660537038</v>
      </c>
      <c r="D44" s="190">
        <v>8189.6302578501036</v>
      </c>
      <c r="E44" s="190">
        <v>12822.317415828806</v>
      </c>
      <c r="F44" s="190">
        <v>7164.355431206608</v>
      </c>
      <c r="G44" s="190">
        <v>9130.6797395757694</v>
      </c>
      <c r="H44" s="190">
        <v>4100.8500000000004</v>
      </c>
      <c r="I44" s="190">
        <v>1738.75</v>
      </c>
      <c r="J44" s="190">
        <v>7244.0396707704194</v>
      </c>
      <c r="K44" s="190">
        <v>4791.2699092199246</v>
      </c>
      <c r="L44" s="190">
        <v>3914.5309329028714</v>
      </c>
      <c r="M44" s="190">
        <v>1716.0187981988829</v>
      </c>
      <c r="N44" s="192">
        <v>99458.306816090437</v>
      </c>
      <c r="O44" s="545">
        <v>10781.744167553557</v>
      </c>
    </row>
    <row r="45" spans="1:253" s="70" customFormat="1" ht="25.35" customHeight="1">
      <c r="B45" s="608" t="s">
        <v>405</v>
      </c>
      <c r="C45" s="190">
        <v>32916.471528483606</v>
      </c>
      <c r="D45" s="190">
        <v>1219.1976101994201</v>
      </c>
      <c r="E45" s="190">
        <v>10916.390885138075</v>
      </c>
      <c r="F45" s="190">
        <v>6326.4777139666385</v>
      </c>
      <c r="G45" s="190">
        <v>9222.9434750358305</v>
      </c>
      <c r="H45" s="190">
        <v>4197.3099999999995</v>
      </c>
      <c r="I45" s="190">
        <v>3475.63</v>
      </c>
      <c r="J45" s="190">
        <v>6946.7189292087651</v>
      </c>
      <c r="K45" s="190">
        <v>4149.1963311932677</v>
      </c>
      <c r="L45" s="190">
        <v>3783.2608296223084</v>
      </c>
      <c r="M45" s="190">
        <v>1857.736372460063</v>
      </c>
      <c r="N45" s="192">
        <v>85011.333675307978</v>
      </c>
      <c r="O45" s="545">
        <v>9215.6249223560862</v>
      </c>
    </row>
    <row r="46" spans="1:253" s="70" customFormat="1" ht="25.35" customHeight="1">
      <c r="B46" s="608" t="s">
        <v>414</v>
      </c>
      <c r="C46" s="190">
        <v>33337.028000526974</v>
      </c>
      <c r="D46" s="190">
        <v>2796.883099247093</v>
      </c>
      <c r="E46" s="190">
        <v>13859.899059878842</v>
      </c>
      <c r="F46" s="190">
        <v>6536.232874152669</v>
      </c>
      <c r="G46" s="190">
        <v>4455.0874009591425</v>
      </c>
      <c r="H46" s="190">
        <v>4676.6099999999997</v>
      </c>
      <c r="I46" s="190">
        <v>4084.49</v>
      </c>
      <c r="J46" s="190">
        <v>7154.640120542429</v>
      </c>
      <c r="K46" s="190">
        <v>3900.2189062583079</v>
      </c>
      <c r="L46" s="190">
        <v>3862.4760644305811</v>
      </c>
      <c r="M46" s="190">
        <v>1415.8132748771413</v>
      </c>
      <c r="N46" s="192">
        <v>86079.378800873179</v>
      </c>
      <c r="O46" s="545">
        <v>9331.4059935595178</v>
      </c>
    </row>
    <row r="47" spans="1:253" ht="18">
      <c r="A47" s="448"/>
      <c r="B47" s="608" t="s">
        <v>413</v>
      </c>
      <c r="C47" s="190">
        <v>58991.013389541869</v>
      </c>
      <c r="D47" s="190">
        <v>3764.5770438170166</v>
      </c>
      <c r="E47" s="190">
        <v>11511.780166758592</v>
      </c>
      <c r="F47" s="190">
        <v>7157.2253267060651</v>
      </c>
      <c r="G47" s="190">
        <v>8556.7986878537304</v>
      </c>
      <c r="H47" s="190">
        <v>4004.14</v>
      </c>
      <c r="I47" s="190">
        <v>1203.22</v>
      </c>
      <c r="J47" s="190">
        <v>7858.9828394442657</v>
      </c>
      <c r="K47" s="190">
        <v>3994.4130034572217</v>
      </c>
      <c r="L47" s="190">
        <v>4162.0168937066501</v>
      </c>
      <c r="M47" s="190">
        <v>979.61250956683807</v>
      </c>
      <c r="N47" s="192">
        <v>112183.77986085223</v>
      </c>
      <c r="O47" s="545">
        <v>12161.244776119354</v>
      </c>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48"/>
      <c r="IK47" s="448"/>
      <c r="IL47" s="448"/>
      <c r="IM47" s="448"/>
      <c r="IN47" s="448"/>
      <c r="IO47" s="448"/>
      <c r="IP47" s="448"/>
      <c r="IQ47" s="448"/>
      <c r="IR47" s="448"/>
      <c r="IS47" s="448"/>
    </row>
    <row r="48" spans="1:253" ht="18">
      <c r="A48" s="448"/>
      <c r="B48" s="609" t="s">
        <v>436</v>
      </c>
      <c r="C48" s="190">
        <v>63770.004959271966</v>
      </c>
      <c r="D48" s="190">
        <v>9555.7454885418683</v>
      </c>
      <c r="E48" s="190">
        <v>14090.201899497702</v>
      </c>
      <c r="F48" s="190">
        <v>8274.3368282794436</v>
      </c>
      <c r="G48" s="190">
        <v>11784.652005949196</v>
      </c>
      <c r="H48" s="190">
        <v>5238.7682621151871</v>
      </c>
      <c r="I48" s="190">
        <v>2189.6089001985461</v>
      </c>
      <c r="J48" s="190">
        <v>7189.2726459177102</v>
      </c>
      <c r="K48" s="190">
        <v>5014.0365593362121</v>
      </c>
      <c r="L48" s="190">
        <v>3881.7427575997085</v>
      </c>
      <c r="M48" s="190">
        <v>2011.1116914482141</v>
      </c>
      <c r="N48" s="192">
        <v>132999.48199815577</v>
      </c>
      <c r="O48" s="545">
        <v>14417.763937735488</v>
      </c>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48"/>
      <c r="IK48" s="448"/>
      <c r="IL48" s="448"/>
      <c r="IM48" s="448"/>
      <c r="IN48" s="448"/>
      <c r="IO48" s="448"/>
      <c r="IP48" s="448"/>
      <c r="IQ48" s="448"/>
      <c r="IR48" s="448"/>
      <c r="IS48" s="448"/>
    </row>
    <row r="49" spans="1:254" ht="18">
      <c r="A49" s="448"/>
      <c r="B49" s="608" t="s">
        <v>440</v>
      </c>
      <c r="C49" s="190">
        <v>46730.00884876489</v>
      </c>
      <c r="D49" s="190">
        <v>1387.7878259656643</v>
      </c>
      <c r="E49" s="190">
        <v>18213.309146432726</v>
      </c>
      <c r="F49" s="190">
        <v>7666.3479814515676</v>
      </c>
      <c r="G49" s="190">
        <v>11881.579133985002</v>
      </c>
      <c r="H49" s="190">
        <v>5361.9943217281034</v>
      </c>
      <c r="I49" s="190">
        <v>4037.34228577361</v>
      </c>
      <c r="J49" s="190">
        <v>9014.7475770482033</v>
      </c>
      <c r="K49" s="190">
        <v>5291.0251369357184</v>
      </c>
      <c r="L49" s="190">
        <v>4888.9569824186028</v>
      </c>
      <c r="M49" s="190">
        <v>2212.6598235358874</v>
      </c>
      <c r="N49" s="192">
        <v>116685.75906403997</v>
      </c>
      <c r="O49" s="545">
        <v>12649.280311513812</v>
      </c>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48"/>
      <c r="IK49" s="448"/>
      <c r="IL49" s="448"/>
      <c r="IM49" s="448"/>
      <c r="IN49" s="448"/>
      <c r="IO49" s="448"/>
      <c r="IP49" s="448"/>
      <c r="IQ49" s="448"/>
      <c r="IR49" s="448"/>
      <c r="IS49" s="448"/>
    </row>
    <row r="50" spans="1:254" ht="18">
      <c r="A50" s="448"/>
      <c r="B50" s="593" t="s">
        <v>441</v>
      </c>
      <c r="C50" s="190">
        <v>47960.286298518382</v>
      </c>
      <c r="D50" s="190">
        <v>3286.3905841652695</v>
      </c>
      <c r="E50" s="190">
        <v>17965.036088896919</v>
      </c>
      <c r="F50" s="190">
        <v>7768.7227614821595</v>
      </c>
      <c r="G50" s="190">
        <v>5635.8081687735475</v>
      </c>
      <c r="H50" s="190">
        <v>5386.7825302424553</v>
      </c>
      <c r="I50" s="190">
        <v>5391.3063567367653</v>
      </c>
      <c r="J50" s="190">
        <v>9502.1718098614747</v>
      </c>
      <c r="K50" s="190">
        <v>5065.7403167601087</v>
      </c>
      <c r="L50" s="190">
        <v>5104.2906501205407</v>
      </c>
      <c r="M50" s="190">
        <v>1653.6559332095544</v>
      </c>
      <c r="N50" s="192">
        <v>114720.19149876719</v>
      </c>
      <c r="O50" s="545">
        <v>12436.203623289075</v>
      </c>
      <c r="P50" s="403"/>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48"/>
      <c r="IK50" s="448"/>
      <c r="IL50" s="448"/>
      <c r="IM50" s="448"/>
      <c r="IN50" s="448"/>
      <c r="IO50" s="448"/>
      <c r="IP50" s="448"/>
      <c r="IQ50" s="448"/>
      <c r="IR50" s="448"/>
      <c r="IS50" s="448"/>
      <c r="IT50" s="448"/>
    </row>
    <row r="51" spans="1:254" ht="18">
      <c r="A51" s="448"/>
      <c r="B51" s="593" t="s">
        <v>447</v>
      </c>
      <c r="C51" s="190">
        <v>86201.921738680205</v>
      </c>
      <c r="D51" s="190">
        <v>4400.7905642220931</v>
      </c>
      <c r="E51" s="190">
        <v>15650.22283927772</v>
      </c>
      <c r="F51" s="190">
        <v>8280.0281761631322</v>
      </c>
      <c r="G51" s="190">
        <v>9764.944212678296</v>
      </c>
      <c r="H51" s="190">
        <v>4612.1937473180415</v>
      </c>
      <c r="I51" s="190">
        <v>1087.3070136390638</v>
      </c>
      <c r="J51" s="190">
        <v>10015.315032743525</v>
      </c>
      <c r="K51" s="190">
        <v>5030.0700964756106</v>
      </c>
      <c r="L51" s="190">
        <v>5259.3072737009861</v>
      </c>
      <c r="M51" s="190">
        <v>1145.6979317530217</v>
      </c>
      <c r="N51" s="192">
        <v>151447.7986266517</v>
      </c>
      <c r="O51" s="545">
        <v>16417.647472634839</v>
      </c>
      <c r="P51" s="645"/>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48"/>
      <c r="IK51" s="448"/>
      <c r="IL51" s="448"/>
      <c r="IM51" s="448"/>
      <c r="IN51" s="448"/>
      <c r="IO51" s="448"/>
      <c r="IP51" s="448"/>
      <c r="IQ51" s="448"/>
      <c r="IR51" s="448"/>
      <c r="IS51" s="448"/>
      <c r="IT51" s="448"/>
    </row>
    <row r="52" spans="1:254" ht="18">
      <c r="A52" s="448"/>
      <c r="B52" s="593" t="s">
        <v>448</v>
      </c>
      <c r="C52" s="701">
        <v>81172.185544823777</v>
      </c>
      <c r="D52" s="701">
        <v>11720.831872050972</v>
      </c>
      <c r="E52" s="701">
        <v>17082.836657457527</v>
      </c>
      <c r="F52" s="701">
        <v>9531.0769022251607</v>
      </c>
      <c r="G52" s="701">
        <v>15671.584004007105</v>
      </c>
      <c r="H52" s="701">
        <v>6109.2640123442343</v>
      </c>
      <c r="I52" s="701">
        <v>2595.3504353103153</v>
      </c>
      <c r="J52" s="701">
        <v>8161.8125958388964</v>
      </c>
      <c r="K52" s="701">
        <v>5788.3213061226452</v>
      </c>
      <c r="L52" s="701">
        <v>5177.8000484012709</v>
      </c>
      <c r="M52" s="701">
        <v>2426.3805774928319</v>
      </c>
      <c r="N52" s="702">
        <v>165437.44395607468</v>
      </c>
      <c r="O52" s="703">
        <v>17934.190250862062</v>
      </c>
      <c r="P52" s="645"/>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48"/>
      <c r="IK52" s="448"/>
      <c r="IL52" s="448"/>
      <c r="IM52" s="448"/>
      <c r="IN52" s="448"/>
      <c r="IO52" s="448"/>
      <c r="IP52" s="448"/>
      <c r="IQ52" s="448"/>
      <c r="IR52" s="448"/>
      <c r="IS52" s="448"/>
      <c r="IT52" s="448"/>
    </row>
    <row r="53" spans="1:254" ht="18">
      <c r="A53" s="448"/>
      <c r="B53" s="610" t="s">
        <v>210</v>
      </c>
      <c r="C53" s="632" t="s">
        <v>211</v>
      </c>
      <c r="D53" s="632"/>
      <c r="E53" s="632"/>
      <c r="F53" s="632"/>
      <c r="G53" s="632"/>
      <c r="H53" s="632"/>
      <c r="I53" s="632"/>
      <c r="J53" s="632"/>
      <c r="K53" s="632"/>
      <c r="L53" s="632"/>
      <c r="M53" s="632"/>
      <c r="N53" s="633"/>
      <c r="O53" s="634"/>
      <c r="P53" s="486"/>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48"/>
      <c r="IK53" s="448"/>
      <c r="IL53" s="448"/>
      <c r="IM53" s="448"/>
      <c r="IN53" s="448"/>
      <c r="IO53" s="448"/>
      <c r="IP53" s="448"/>
      <c r="IQ53" s="448"/>
      <c r="IR53" s="448"/>
      <c r="IS53" s="448"/>
      <c r="IT53" s="448"/>
    </row>
    <row r="54" spans="1:254">
      <c r="B54" s="448"/>
      <c r="C54" s="448"/>
      <c r="D54" s="448"/>
      <c r="E54" s="448"/>
      <c r="F54" s="448"/>
      <c r="G54" s="448"/>
      <c r="H54" s="448"/>
      <c r="I54" s="448"/>
      <c r="J54" s="448"/>
      <c r="K54" s="448"/>
      <c r="L54" s="448"/>
      <c r="M54" s="448"/>
      <c r="N54" s="448"/>
      <c r="O54" s="448"/>
      <c r="P54" s="486"/>
    </row>
    <row r="55" spans="1:254">
      <c r="B55" s="448"/>
      <c r="C55" s="448"/>
      <c r="D55" s="448"/>
      <c r="E55" s="448"/>
      <c r="F55" s="448"/>
      <c r="G55" s="448"/>
      <c r="H55" s="448"/>
      <c r="I55" s="448"/>
      <c r="J55" s="448"/>
      <c r="K55" s="448"/>
      <c r="L55" s="448"/>
      <c r="M55" s="448"/>
      <c r="N55" s="448"/>
      <c r="O55" s="448"/>
      <c r="P55" s="486"/>
    </row>
  </sheetData>
  <mergeCells count="2">
    <mergeCell ref="C2:N2"/>
    <mergeCell ref="B2:B3"/>
  </mergeCells>
  <phoneticPr fontId="271" type="noConversion"/>
  <printOptions horizontalCentered="1"/>
  <pageMargins left="7.1875000000000003E-3" right="0.25" top="0.75" bottom="0.5" header="0.25" footer="0.25"/>
  <pageSetup scale="58" fitToWidth="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AI63"/>
  <sheetViews>
    <sheetView showGridLines="0" tabSelected="1" topLeftCell="A25" zoomScale="93" zoomScaleNormal="95" workbookViewId="0">
      <selection activeCell="Q51" sqref="Q51"/>
    </sheetView>
  </sheetViews>
  <sheetFormatPr defaultColWidth="10.88671875" defaultRowHeight="14.4"/>
  <cols>
    <col min="1" max="1" width="2.44140625" customWidth="1"/>
    <col min="2" max="2" width="9.33203125" bestFit="1" customWidth="1"/>
    <col min="3" max="3" width="11.6640625" bestFit="1" customWidth="1"/>
    <col min="4" max="6" width="10" bestFit="1" customWidth="1"/>
    <col min="7" max="7" width="8.88671875" bestFit="1" customWidth="1"/>
    <col min="8" max="8" width="11.33203125" customWidth="1"/>
    <col min="9" max="10" width="10" bestFit="1" customWidth="1"/>
    <col min="11" max="11" width="7.88671875" customWidth="1"/>
    <col min="12" max="12" width="5.88671875" bestFit="1" customWidth="1"/>
    <col min="13" max="14" width="5.33203125" bestFit="1" customWidth="1"/>
    <col min="15" max="15" width="6" bestFit="1" customWidth="1"/>
    <col min="16" max="16" width="5.33203125" bestFit="1" customWidth="1"/>
    <col min="24" max="24" width="10" customWidth="1"/>
  </cols>
  <sheetData>
    <row r="1" spans="2:35">
      <c r="B1" s="825" t="s">
        <v>223</v>
      </c>
      <c r="C1" s="826"/>
      <c r="D1" s="826"/>
      <c r="E1" s="826"/>
      <c r="F1" s="826"/>
      <c r="G1" s="826"/>
      <c r="H1" s="826"/>
      <c r="I1" s="826"/>
      <c r="J1" s="826"/>
      <c r="K1" s="826"/>
      <c r="L1" s="826"/>
      <c r="M1" s="826"/>
      <c r="N1" s="826"/>
      <c r="O1" s="826"/>
      <c r="P1" s="827"/>
    </row>
    <row r="2" spans="2:35">
      <c r="B2" s="820" t="s">
        <v>36</v>
      </c>
      <c r="C2" s="805" t="s">
        <v>224</v>
      </c>
      <c r="D2" s="806"/>
      <c r="E2" s="806"/>
      <c r="F2" s="806"/>
      <c r="G2" s="806"/>
      <c r="H2" s="806"/>
      <c r="I2" s="806"/>
      <c r="J2" s="807"/>
      <c r="K2" s="822" t="s">
        <v>225</v>
      </c>
      <c r="L2" s="823"/>
      <c r="M2" s="823"/>
      <c r="N2" s="823"/>
      <c r="O2" s="823"/>
      <c r="P2" s="824"/>
    </row>
    <row r="3" spans="2:35" s="98" customFormat="1" ht="92.1" customHeight="1">
      <c r="B3" s="821"/>
      <c r="C3" s="170" t="s">
        <v>134</v>
      </c>
      <c r="D3" s="171" t="s">
        <v>126</v>
      </c>
      <c r="E3" s="172" t="s">
        <v>127</v>
      </c>
      <c r="F3" s="203" t="s">
        <v>412</v>
      </c>
      <c r="G3" s="94" t="s">
        <v>167</v>
      </c>
      <c r="H3" s="96" t="s">
        <v>418</v>
      </c>
      <c r="I3" s="97" t="s">
        <v>417</v>
      </c>
      <c r="J3" s="210" t="s">
        <v>419</v>
      </c>
      <c r="K3" s="179" t="s">
        <v>134</v>
      </c>
      <c r="L3" s="180" t="s">
        <v>126</v>
      </c>
      <c r="M3" s="181" t="s">
        <v>127</v>
      </c>
      <c r="N3" s="96" t="s">
        <v>418</v>
      </c>
      <c r="O3" s="182" t="s">
        <v>417</v>
      </c>
      <c r="P3" s="210" t="s">
        <v>419</v>
      </c>
    </row>
    <row r="4" spans="2:35">
      <c r="B4" s="541" t="s">
        <v>364</v>
      </c>
      <c r="C4" s="173">
        <v>6698.1951924257273</v>
      </c>
      <c r="D4" s="174">
        <v>11056.656817785293</v>
      </c>
      <c r="E4" s="175">
        <v>10733.016922593897</v>
      </c>
      <c r="F4" s="651">
        <v>28487.868932804915</v>
      </c>
      <c r="G4" s="652">
        <v>1319.6441156763799</v>
      </c>
      <c r="H4" s="651">
        <v>29807.513048481294</v>
      </c>
      <c r="I4" s="651">
        <v>8261.5003486865535</v>
      </c>
      <c r="J4" s="651">
        <v>28038.905551824864</v>
      </c>
      <c r="K4" s="183">
        <v>18.633392250071239</v>
      </c>
      <c r="L4" s="184">
        <v>8.1452236589097993</v>
      </c>
      <c r="M4" s="185">
        <v>2.4485288837383479</v>
      </c>
      <c r="N4" s="653">
        <v>7.875383514663497</v>
      </c>
      <c r="O4" s="653">
        <v>13.589057475752341</v>
      </c>
      <c r="P4" s="654">
        <v>7.1452739804245198</v>
      </c>
      <c r="Q4" s="188"/>
      <c r="AI4" s="188"/>
    </row>
    <row r="5" spans="2:35">
      <c r="B5" s="540" t="s">
        <v>365</v>
      </c>
      <c r="C5" s="173">
        <v>5521.7605367595834</v>
      </c>
      <c r="D5" s="174">
        <v>10753.226602313385</v>
      </c>
      <c r="E5" s="175">
        <v>12632.177272640927</v>
      </c>
      <c r="F5" s="651">
        <v>28907.164411713893</v>
      </c>
      <c r="G5" s="652">
        <v>1507.5897971006</v>
      </c>
      <c r="H5" s="651">
        <v>30414.754208814495</v>
      </c>
      <c r="I5" s="651">
        <v>7261.8634318853883</v>
      </c>
      <c r="J5" s="651">
        <v>28715.703410291826</v>
      </c>
      <c r="K5" s="183">
        <v>49.355869777177304</v>
      </c>
      <c r="L5" s="184">
        <v>14.45189761522208</v>
      </c>
      <c r="M5" s="185">
        <v>4.3740967233022019</v>
      </c>
      <c r="N5" s="653">
        <v>14.244669858823983</v>
      </c>
      <c r="O5" s="653">
        <v>35.223908887187775</v>
      </c>
      <c r="P5" s="654">
        <v>12.790110582319755</v>
      </c>
    </row>
    <row r="6" spans="2:35">
      <c r="B6" s="540" t="s">
        <v>366</v>
      </c>
      <c r="C6" s="173">
        <v>5933.6847438275145</v>
      </c>
      <c r="D6" s="174">
        <v>10335.453955297</v>
      </c>
      <c r="E6" s="175">
        <v>12666.095119543663</v>
      </c>
      <c r="F6" s="651">
        <v>28935.233818668174</v>
      </c>
      <c r="G6" s="652">
        <v>1514.21219561713</v>
      </c>
      <c r="H6" s="651">
        <v>30449.446014285302</v>
      </c>
      <c r="I6" s="651">
        <v>7617.1786921928087</v>
      </c>
      <c r="J6" s="651">
        <v>28924.771964333642</v>
      </c>
      <c r="K6" s="183">
        <v>-14.499293747310858</v>
      </c>
      <c r="L6" s="184">
        <v>-0.56383694626114789</v>
      </c>
      <c r="M6" s="185">
        <v>18.110582466633218</v>
      </c>
      <c r="N6" s="653">
        <v>3.4971335531744927</v>
      </c>
      <c r="O6" s="653">
        <v>-9.6355038301092861</v>
      </c>
      <c r="P6" s="654">
        <v>3.2715747872750711</v>
      </c>
    </row>
    <row r="7" spans="2:35">
      <c r="B7" s="540" t="s">
        <v>367</v>
      </c>
      <c r="C7" s="173">
        <v>7202.2462868388548</v>
      </c>
      <c r="D7" s="174">
        <v>10288.847968257622</v>
      </c>
      <c r="E7" s="175">
        <v>14492.356224556434</v>
      </c>
      <c r="F7" s="651">
        <v>31983.450479652915</v>
      </c>
      <c r="G7" s="652">
        <v>1822.41503439809</v>
      </c>
      <c r="H7" s="651">
        <v>33805.865514051002</v>
      </c>
      <c r="I7" s="651">
        <v>9038.958858943286</v>
      </c>
      <c r="J7" s="651">
        <v>32149.438950012453</v>
      </c>
      <c r="K7" s="183">
        <v>-6.5796553337800674</v>
      </c>
      <c r="L7" s="184">
        <v>-3.4217480526644977</v>
      </c>
      <c r="M7" s="185">
        <v>17.18828164471951</v>
      </c>
      <c r="N7" s="653">
        <v>4.3433741114683642</v>
      </c>
      <c r="O7" s="653">
        <v>-1.382108848900458</v>
      </c>
      <c r="P7" s="654">
        <v>4.3743122823468781</v>
      </c>
    </row>
    <row r="8" spans="2:35">
      <c r="B8" s="540" t="s">
        <v>368</v>
      </c>
      <c r="C8" s="173">
        <v>6594.5584001929801</v>
      </c>
      <c r="D8" s="174">
        <v>9859.2574619217885</v>
      </c>
      <c r="E8" s="175">
        <v>11780.508482268882</v>
      </c>
      <c r="F8" s="651">
        <v>28234.324344383647</v>
      </c>
      <c r="G8" s="652">
        <v>1243.77931799466</v>
      </c>
      <c r="H8" s="651">
        <v>29478.103662378307</v>
      </c>
      <c r="I8" s="651">
        <v>8230.7611395754575</v>
      </c>
      <c r="J8" s="651">
        <v>27670.021678911577</v>
      </c>
      <c r="K8" s="183">
        <v>-1.5472345796960241</v>
      </c>
      <c r="L8" s="184">
        <v>-10.829669181170715</v>
      </c>
      <c r="M8" s="185">
        <v>9.7595258372315357</v>
      </c>
      <c r="N8" s="653">
        <v>-1.1051220058755291</v>
      </c>
      <c r="O8" s="653">
        <v>-0.37207780443878846</v>
      </c>
      <c r="P8" s="654">
        <v>-1.3156143781413761</v>
      </c>
    </row>
    <row r="9" spans="2:35">
      <c r="B9" s="540" t="s">
        <v>369</v>
      </c>
      <c r="C9" s="173">
        <v>5534.3477821477463</v>
      </c>
      <c r="D9" s="174">
        <v>10803.006568891262</v>
      </c>
      <c r="E9" s="175">
        <v>13432.67500869343</v>
      </c>
      <c r="F9" s="651">
        <v>29770.029359732434</v>
      </c>
      <c r="G9" s="652">
        <v>1549.06476274957</v>
      </c>
      <c r="H9" s="651">
        <v>31319.094122482005</v>
      </c>
      <c r="I9" s="651">
        <v>7341.6888555135192</v>
      </c>
      <c r="J9" s="651">
        <v>29627.064639146676</v>
      </c>
      <c r="K9" s="183">
        <v>0.22795710361518218</v>
      </c>
      <c r="L9" s="184">
        <v>0.46293050838497152</v>
      </c>
      <c r="M9" s="185">
        <v>6.3369735776764173</v>
      </c>
      <c r="N9" s="653">
        <v>2.9733592698422058</v>
      </c>
      <c r="O9" s="653">
        <v>1.099241597929705</v>
      </c>
      <c r="P9" s="654">
        <v>3.1737381314790127</v>
      </c>
    </row>
    <row r="10" spans="2:35">
      <c r="B10" s="540" t="s">
        <v>370</v>
      </c>
      <c r="C10" s="173">
        <v>6065.6929417586225</v>
      </c>
      <c r="D10" s="174">
        <v>11178.184546768864</v>
      </c>
      <c r="E10" s="175">
        <v>13825.626165678448</v>
      </c>
      <c r="F10" s="651">
        <v>31069.503654205935</v>
      </c>
      <c r="G10" s="652">
        <v>1761.0037014281399</v>
      </c>
      <c r="H10" s="651">
        <v>32830.507355634072</v>
      </c>
      <c r="I10" s="651">
        <v>7915.6091867132427</v>
      </c>
      <c r="J10" s="651">
        <v>31013.790701816753</v>
      </c>
      <c r="K10" s="183">
        <v>2.2247255058238267</v>
      </c>
      <c r="L10" s="655">
        <v>8.1537840052004356</v>
      </c>
      <c r="M10" s="656">
        <v>9.1546055448900034</v>
      </c>
      <c r="N10" s="653">
        <v>7.8197197421316105</v>
      </c>
      <c r="O10" s="653">
        <v>3.9178612788263649</v>
      </c>
      <c r="P10" s="654">
        <v>7.2222479059092421</v>
      </c>
    </row>
    <row r="11" spans="2:35">
      <c r="B11" s="540" t="s">
        <v>371</v>
      </c>
      <c r="C11" s="173">
        <v>7389.6090853503747</v>
      </c>
      <c r="D11" s="174">
        <v>11073.646065268593</v>
      </c>
      <c r="E11" s="175">
        <v>14115.385703088516</v>
      </c>
      <c r="F11" s="651">
        <v>32578.640853707482</v>
      </c>
      <c r="G11" s="652">
        <v>1826.61143537205</v>
      </c>
      <c r="H11" s="651">
        <v>34405.25228907953</v>
      </c>
      <c r="I11" s="651">
        <v>9273.9405720473296</v>
      </c>
      <c r="J11" s="651">
        <v>32455.801254355199</v>
      </c>
      <c r="K11" s="183">
        <v>2.6014494790868241</v>
      </c>
      <c r="L11" s="655">
        <v>7.6276576292328571</v>
      </c>
      <c r="M11" s="656">
        <v>-2.6011679234682674</v>
      </c>
      <c r="N11" s="653">
        <v>1.7730259702399849</v>
      </c>
      <c r="O11" s="653">
        <v>2.5996546369004676</v>
      </c>
      <c r="P11" s="654">
        <v>0.95293203971334606</v>
      </c>
    </row>
    <row r="12" spans="2:35">
      <c r="B12" s="540" t="s">
        <v>372</v>
      </c>
      <c r="C12" s="173">
        <v>6818.0265576722977</v>
      </c>
      <c r="D12" s="174">
        <v>10852.631248547283</v>
      </c>
      <c r="E12" s="175">
        <v>13698.730610791674</v>
      </c>
      <c r="F12" s="651">
        <v>31369.388417011258</v>
      </c>
      <c r="G12" s="652">
        <v>1298.8839819232901</v>
      </c>
      <c r="H12" s="651">
        <v>32668.272398934547</v>
      </c>
      <c r="I12" s="651">
        <v>8675.1415807286685</v>
      </c>
      <c r="J12" s="651">
        <v>30825.460335707088</v>
      </c>
      <c r="K12" s="183">
        <v>3.3886750850940643</v>
      </c>
      <c r="L12" s="655">
        <v>10.075543624477618</v>
      </c>
      <c r="M12" s="656">
        <v>16.283016402984245</v>
      </c>
      <c r="N12" s="653">
        <v>10.822164047912338</v>
      </c>
      <c r="O12" s="653">
        <v>5.3990200130644439</v>
      </c>
      <c r="P12" s="654">
        <v>11.403817074709409</v>
      </c>
    </row>
    <row r="13" spans="2:35">
      <c r="B13" s="540" t="s">
        <v>373</v>
      </c>
      <c r="C13" s="173">
        <v>5575.4810413153964</v>
      </c>
      <c r="D13" s="174">
        <v>11129.000778113854</v>
      </c>
      <c r="E13" s="175">
        <v>13985.675532808993</v>
      </c>
      <c r="F13" s="651">
        <v>30690.157352238242</v>
      </c>
      <c r="G13" s="652">
        <v>1653.0492482949701</v>
      </c>
      <c r="H13" s="651">
        <v>32343.206600533213</v>
      </c>
      <c r="I13" s="651">
        <v>7492.1024702954828</v>
      </c>
      <c r="J13" s="651">
        <v>30582.889232479461</v>
      </c>
      <c r="K13" s="183">
        <v>0.74323589313152638</v>
      </c>
      <c r="L13" s="655">
        <v>3.0176248356761732</v>
      </c>
      <c r="M13" s="656">
        <v>4.1168309644778134</v>
      </c>
      <c r="N13" s="653">
        <v>3.2699300753914855</v>
      </c>
      <c r="O13" s="653">
        <v>2.0487604111553424</v>
      </c>
      <c r="P13" s="654">
        <v>3.2261872884627394</v>
      </c>
    </row>
    <row r="14" spans="2:35">
      <c r="B14" s="540" t="s">
        <v>374</v>
      </c>
      <c r="C14" s="173">
        <v>6161.5209245798442</v>
      </c>
      <c r="D14" s="174">
        <v>10456.094778204329</v>
      </c>
      <c r="E14" s="175">
        <v>12964.977454408709</v>
      </c>
      <c r="F14" s="651">
        <v>29582.593157192881</v>
      </c>
      <c r="G14" s="652">
        <v>1713.6201128733401</v>
      </c>
      <c r="H14" s="651">
        <v>31296.213270066222</v>
      </c>
      <c r="I14" s="651">
        <v>7923.9105222970848</v>
      </c>
      <c r="J14" s="651">
        <v>29563.942829136591</v>
      </c>
      <c r="K14" s="183">
        <v>1.5798357045326838</v>
      </c>
      <c r="L14" s="655">
        <v>-6.4598125531328776</v>
      </c>
      <c r="M14" s="656">
        <v>-6.2250251884161685</v>
      </c>
      <c r="N14" s="653">
        <v>-4.673379149909934</v>
      </c>
      <c r="O14" s="653">
        <v>0.10487298435319303</v>
      </c>
      <c r="P14" s="654">
        <v>-4.6748489619336766</v>
      </c>
    </row>
    <row r="15" spans="2:35">
      <c r="B15" s="540" t="s">
        <v>375</v>
      </c>
      <c r="C15" s="173">
        <v>7555.5107645871294</v>
      </c>
      <c r="D15" s="174">
        <v>10970.438606089099</v>
      </c>
      <c r="E15" s="175">
        <v>14033.356764529028</v>
      </c>
      <c r="F15" s="651">
        <v>32559.306135205257</v>
      </c>
      <c r="G15" s="652">
        <v>1881.2298894087301</v>
      </c>
      <c r="H15" s="651">
        <v>34440.53602461399</v>
      </c>
      <c r="I15" s="651">
        <v>9479.7193446168167</v>
      </c>
      <c r="J15" s="651">
        <v>32363.528740970101</v>
      </c>
      <c r="K15" s="183">
        <v>2.245067057277069</v>
      </c>
      <c r="L15" s="655">
        <v>-0.93200973348058369</v>
      </c>
      <c r="M15" s="656">
        <v>-0.58113140005475827</v>
      </c>
      <c r="N15" s="653">
        <v>0.10255334051323928</v>
      </c>
      <c r="O15" s="653">
        <v>2.2188925082151911</v>
      </c>
      <c r="P15" s="654">
        <v>-0.28430206563677984</v>
      </c>
    </row>
    <row r="16" spans="2:35">
      <c r="B16" s="540" t="s">
        <v>376</v>
      </c>
      <c r="C16" s="173">
        <v>6891.9467824161839</v>
      </c>
      <c r="D16" s="174">
        <v>10870.865725353988</v>
      </c>
      <c r="E16" s="175">
        <v>13415.571949300684</v>
      </c>
      <c r="F16" s="651">
        <v>31178.384457070853</v>
      </c>
      <c r="G16" s="652">
        <v>1349.95841510068</v>
      </c>
      <c r="H16" s="651">
        <v>32528.342872171532</v>
      </c>
      <c r="I16" s="651">
        <v>8749.3384934935275</v>
      </c>
      <c r="J16" s="651">
        <v>31058.896701676782</v>
      </c>
      <c r="K16" s="183">
        <v>1.0841879848752427</v>
      </c>
      <c r="L16" s="655">
        <v>0.16801894756301294</v>
      </c>
      <c r="M16" s="656">
        <v>-2.0670430679753764</v>
      </c>
      <c r="N16" s="653">
        <v>-0.42833463935355098</v>
      </c>
      <c r="O16" s="653">
        <v>0.85528186571252718</v>
      </c>
      <c r="P16" s="654">
        <v>0.75728428197807318</v>
      </c>
    </row>
    <row r="17" spans="2:20">
      <c r="B17" s="607" t="s">
        <v>377</v>
      </c>
      <c r="C17" s="173">
        <v>5746.5362888207001</v>
      </c>
      <c r="D17" s="174">
        <v>10551.539100972248</v>
      </c>
      <c r="E17" s="175">
        <v>13679.626538931536</v>
      </c>
      <c r="F17" s="651">
        <v>29977.701928724484</v>
      </c>
      <c r="G17" s="652">
        <v>1564.1338103708899</v>
      </c>
      <c r="H17" s="651">
        <v>31541.835739095375</v>
      </c>
      <c r="I17" s="651">
        <v>7580.2705766787203</v>
      </c>
      <c r="J17" s="651">
        <v>30806.992022305905</v>
      </c>
      <c r="K17" s="183">
        <v>3.0679908377008474</v>
      </c>
      <c r="L17" s="655">
        <v>-5.1888007616751679</v>
      </c>
      <c r="M17" s="656">
        <v>-2.1883032618588771</v>
      </c>
      <c r="N17" s="653">
        <v>-2.4777099912679148</v>
      </c>
      <c r="O17" s="653">
        <v>1.1768139415178069</v>
      </c>
      <c r="P17" s="654">
        <v>0.73277180623092875</v>
      </c>
    </row>
    <row r="18" spans="2:20">
      <c r="B18" s="607" t="s">
        <v>378</v>
      </c>
      <c r="C18" s="173">
        <v>6355.8692777087472</v>
      </c>
      <c r="D18" s="174">
        <v>12036.739763245227</v>
      </c>
      <c r="E18" s="175">
        <v>14407.111091679748</v>
      </c>
      <c r="F18" s="651">
        <v>32799.720132633724</v>
      </c>
      <c r="G18" s="652">
        <v>1979.6069196419201</v>
      </c>
      <c r="H18" s="651">
        <v>34779.327052275643</v>
      </c>
      <c r="I18" s="651">
        <v>8367.9411848465115</v>
      </c>
      <c r="J18" s="651">
        <v>32968.970503172255</v>
      </c>
      <c r="K18" s="183">
        <v>3.1542269434418273</v>
      </c>
      <c r="L18" s="655">
        <v>15.116972622854789</v>
      </c>
      <c r="M18" s="656">
        <v>11.123302314580158</v>
      </c>
      <c r="N18" s="653">
        <v>11.129505516058401</v>
      </c>
      <c r="O18" s="653">
        <v>5.6036809262291598</v>
      </c>
      <c r="P18" s="654">
        <v>11.517501889767743</v>
      </c>
    </row>
    <row r="19" spans="2:20">
      <c r="B19" s="607" t="s">
        <v>379</v>
      </c>
      <c r="C19" s="173">
        <v>7829.7969070041354</v>
      </c>
      <c r="D19" s="174">
        <v>11825.420113299324</v>
      </c>
      <c r="E19" s="175">
        <v>14688.760022628016</v>
      </c>
      <c r="F19" s="651">
        <v>34343.977042931474</v>
      </c>
      <c r="G19" s="652">
        <v>1965.4922547838701</v>
      </c>
      <c r="H19" s="651">
        <v>36309.469297715346</v>
      </c>
      <c r="I19" s="651">
        <v>9844.5376151965611</v>
      </c>
      <c r="J19" s="651">
        <v>34069.495797353746</v>
      </c>
      <c r="K19" s="183">
        <v>3.6302792883651449</v>
      </c>
      <c r="L19" s="655">
        <v>7.7935034132151486</v>
      </c>
      <c r="M19" s="656">
        <v>4.6703242075024889</v>
      </c>
      <c r="N19" s="653">
        <v>5.4265510611265313</v>
      </c>
      <c r="O19" s="653">
        <v>3.8484079255670167</v>
      </c>
      <c r="P19" s="654">
        <v>5.2712640516977984</v>
      </c>
    </row>
    <row r="20" spans="2:20">
      <c r="B20" s="607" t="s">
        <v>380</v>
      </c>
      <c r="C20" s="173">
        <v>7302.5439367996978</v>
      </c>
      <c r="D20" s="174">
        <v>12643.770558429384</v>
      </c>
      <c r="E20" s="175">
        <v>13654.333123965858</v>
      </c>
      <c r="F20" s="651">
        <v>33600.647619194933</v>
      </c>
      <c r="G20" s="652">
        <v>1410.9057266426901</v>
      </c>
      <c r="H20" s="651">
        <v>35011.553345837623</v>
      </c>
      <c r="I20" s="651">
        <v>9299.0517497554501</v>
      </c>
      <c r="J20" s="651">
        <v>32731.283709822372</v>
      </c>
      <c r="K20" s="183">
        <v>5.9576367512165689</v>
      </c>
      <c r="L20" s="655">
        <v>16.308773172871341</v>
      </c>
      <c r="M20" s="656">
        <v>1.7797316101578531</v>
      </c>
      <c r="N20" s="653">
        <v>7.6339900972653254</v>
      </c>
      <c r="O20" s="653">
        <v>6.2829122072567856</v>
      </c>
      <c r="P20" s="654">
        <v>5.3845666966505661</v>
      </c>
    </row>
    <row r="21" spans="2:20">
      <c r="B21" s="607" t="s">
        <v>381</v>
      </c>
      <c r="C21" s="173">
        <v>5980.8364246692181</v>
      </c>
      <c r="D21" s="174">
        <v>12483.047667656956</v>
      </c>
      <c r="E21" s="175">
        <v>15311.866090718862</v>
      </c>
      <c r="F21" s="651">
        <v>33775.750183045035</v>
      </c>
      <c r="G21" s="652">
        <v>1699.7451622323099</v>
      </c>
      <c r="H21" s="651">
        <v>35475.495345277348</v>
      </c>
      <c r="I21" s="651">
        <v>8121.4003730033319</v>
      </c>
      <c r="J21" s="651">
        <v>33247.959419414226</v>
      </c>
      <c r="K21" s="183">
        <v>4.0772410382985811</v>
      </c>
      <c r="L21" s="655">
        <v>18.305467555029338</v>
      </c>
      <c r="M21" s="185">
        <v>11.931901409311536</v>
      </c>
      <c r="N21" s="654">
        <v>12.471244979905507</v>
      </c>
      <c r="O21" s="653">
        <v>7.1386606962215495</v>
      </c>
      <c r="P21" s="654">
        <v>7.9234200967784432</v>
      </c>
    </row>
    <row r="22" spans="2:20">
      <c r="B22" s="607" t="s">
        <v>382</v>
      </c>
      <c r="C22" s="173">
        <v>6907.7670540165145</v>
      </c>
      <c r="D22" s="174">
        <v>13664.54909881893</v>
      </c>
      <c r="E22" s="175">
        <v>14719.234240030088</v>
      </c>
      <c r="F22" s="651">
        <v>35291.550392865538</v>
      </c>
      <c r="G22" s="652">
        <v>1930.3309672171099</v>
      </c>
      <c r="H22" s="651">
        <v>37221.881360082647</v>
      </c>
      <c r="I22" s="651">
        <v>9070.6052676591244</v>
      </c>
      <c r="J22" s="651">
        <v>34049.762852000844</v>
      </c>
      <c r="K22" s="183">
        <v>8.6832776476913835</v>
      </c>
      <c r="L22" s="655">
        <v>13.523673084171023</v>
      </c>
      <c r="M22" s="185">
        <v>2.1664520136211962</v>
      </c>
      <c r="N22" s="654">
        <v>7.0230062362497137</v>
      </c>
      <c r="O22" s="653">
        <v>8.3970963381657953</v>
      </c>
      <c r="P22" s="654">
        <v>3.2782107913396743</v>
      </c>
    </row>
    <row r="23" spans="2:20">
      <c r="B23" s="607" t="s">
        <v>383</v>
      </c>
      <c r="C23" s="173">
        <v>8299.8113888613516</v>
      </c>
      <c r="D23" s="174">
        <v>13564.119674670117</v>
      </c>
      <c r="E23" s="175">
        <v>14442.485551703607</v>
      </c>
      <c r="F23" s="651">
        <v>36306.416615235081</v>
      </c>
      <c r="G23" s="652">
        <v>2130.5593387530198</v>
      </c>
      <c r="H23" s="651">
        <v>38436.975953988098</v>
      </c>
      <c r="I23" s="651">
        <v>10421.412894320116</v>
      </c>
      <c r="J23" s="651">
        <v>34838.393199632621</v>
      </c>
      <c r="K23" s="183">
        <v>6.0028949337979043</v>
      </c>
      <c r="L23" s="655">
        <v>14.703068006991018</v>
      </c>
      <c r="M23" s="185">
        <v>-1.6766185201815773</v>
      </c>
      <c r="N23" s="654">
        <v>5.859371391050928</v>
      </c>
      <c r="O23" s="653">
        <v>5.8598514391682528</v>
      </c>
      <c r="P23" s="654">
        <v>2.2568499600120333</v>
      </c>
    </row>
    <row r="24" spans="2:20">
      <c r="B24" s="607" t="s">
        <v>384</v>
      </c>
      <c r="C24" s="173">
        <v>7825.8094833748273</v>
      </c>
      <c r="D24" s="174">
        <v>14475.425999739937</v>
      </c>
      <c r="E24" s="175">
        <v>14989.167417200413</v>
      </c>
      <c r="F24" s="651">
        <v>37290.402900315181</v>
      </c>
      <c r="G24" s="652">
        <v>1531.99179418317</v>
      </c>
      <c r="H24" s="651">
        <v>38822.394694498347</v>
      </c>
      <c r="I24" s="651">
        <v>10051.795686750589</v>
      </c>
      <c r="J24" s="651">
        <v>35992.525912430719</v>
      </c>
      <c r="K24" s="183">
        <v>7.1655241119226787</v>
      </c>
      <c r="L24" s="655">
        <v>14.486623534064535</v>
      </c>
      <c r="M24" s="185">
        <v>9.7759025000765121</v>
      </c>
      <c r="N24" s="654">
        <v>10.88452520520282</v>
      </c>
      <c r="O24" s="653">
        <v>8.094846197785003</v>
      </c>
      <c r="P24" s="654">
        <v>9.9636856028035226</v>
      </c>
    </row>
    <row r="25" spans="2:20">
      <c r="B25" s="607" t="s">
        <v>385</v>
      </c>
      <c r="C25" s="173">
        <v>6440.0952519173761</v>
      </c>
      <c r="D25" s="174">
        <v>13606.789949467182</v>
      </c>
      <c r="E25" s="175">
        <v>14783.859808444335</v>
      </c>
      <c r="F25" s="651">
        <v>34830.745009828897</v>
      </c>
      <c r="G25" s="652">
        <v>1823.2860243372099</v>
      </c>
      <c r="H25" s="651">
        <v>36654.03103416611</v>
      </c>
      <c r="I25" s="651">
        <v>8590.2628954118954</v>
      </c>
      <c r="J25" s="651">
        <v>34119.632724284318</v>
      </c>
      <c r="K25" s="183">
        <v>7.6788394572011356</v>
      </c>
      <c r="L25" s="655">
        <v>9.0021468452915911</v>
      </c>
      <c r="M25" s="185">
        <v>-3.4483470476180145</v>
      </c>
      <c r="N25" s="654">
        <v>3.3221120027169775</v>
      </c>
      <c r="O25" s="653">
        <v>5.773173355264305</v>
      </c>
      <c r="P25" s="654">
        <v>2.6217347473093326</v>
      </c>
    </row>
    <row r="26" spans="2:20">
      <c r="B26" s="607" t="s">
        <v>386</v>
      </c>
      <c r="C26" s="173">
        <v>6996.0492387446448</v>
      </c>
      <c r="D26" s="174">
        <v>15403.522765066386</v>
      </c>
      <c r="E26" s="175">
        <v>15110.505526314391</v>
      </c>
      <c r="F26" s="651">
        <v>37510.077530125418</v>
      </c>
      <c r="G26" s="652">
        <v>2160.7263251180998</v>
      </c>
      <c r="H26" s="651">
        <v>39670.803855243517</v>
      </c>
      <c r="I26" s="651">
        <v>9350.4679907874324</v>
      </c>
      <c r="J26" s="651">
        <v>36365.322326629655</v>
      </c>
      <c r="K26" s="183">
        <v>1.2780133440776495</v>
      </c>
      <c r="L26" s="655">
        <v>12.726169401358163</v>
      </c>
      <c r="M26" s="185">
        <v>2.6582312632827723</v>
      </c>
      <c r="N26" s="654">
        <v>6.5792550125828342</v>
      </c>
      <c r="O26" s="653">
        <v>3.085380907558033</v>
      </c>
      <c r="P26" s="654">
        <v>6.8005157178143065</v>
      </c>
    </row>
    <row r="27" spans="2:20">
      <c r="B27" s="607" t="s">
        <v>387</v>
      </c>
      <c r="C27" s="173">
        <v>8618.1453778363102</v>
      </c>
      <c r="D27" s="174">
        <v>14368.641939026777</v>
      </c>
      <c r="E27" s="175">
        <v>14877.838736429376</v>
      </c>
      <c r="F27" s="651">
        <v>37864.626053292464</v>
      </c>
      <c r="G27" s="652">
        <v>2195.2100545244898</v>
      </c>
      <c r="H27" s="651">
        <v>40059.836107816955</v>
      </c>
      <c r="I27" s="651">
        <v>10873.984959418529</v>
      </c>
      <c r="J27" s="651">
        <v>36554.847233154986</v>
      </c>
      <c r="K27" s="183">
        <v>3.8354364221116413</v>
      </c>
      <c r="L27" s="655">
        <v>5.9312530680412578</v>
      </c>
      <c r="M27" s="185">
        <v>3.0143923853495949</v>
      </c>
      <c r="N27" s="654">
        <v>4.2221327603179333</v>
      </c>
      <c r="O27" s="653">
        <v>4.3427131204548459</v>
      </c>
      <c r="P27" s="654">
        <v>4.9269035563341106</v>
      </c>
    </row>
    <row r="28" spans="2:20">
      <c r="B28" s="607" t="s">
        <v>388</v>
      </c>
      <c r="C28" s="173">
        <v>8307.1000174430865</v>
      </c>
      <c r="D28" s="174">
        <v>15641.880108560072</v>
      </c>
      <c r="E28" s="175">
        <v>15629.01824725181</v>
      </c>
      <c r="F28" s="651">
        <v>39577.998373254974</v>
      </c>
      <c r="G28" s="652">
        <v>1525.53661149291</v>
      </c>
      <c r="H28" s="651">
        <v>41103.534984747886</v>
      </c>
      <c r="I28" s="651">
        <v>10711.040350222604</v>
      </c>
      <c r="J28" s="651">
        <v>37938.653919517747</v>
      </c>
      <c r="K28" s="183">
        <v>6.1500415399929409</v>
      </c>
      <c r="L28" s="655">
        <v>8.0581677447081148</v>
      </c>
      <c r="M28" s="185">
        <v>4.2687549764582258</v>
      </c>
      <c r="N28" s="654">
        <v>5.8758361203638145</v>
      </c>
      <c r="O28" s="653">
        <v>6.5584765549997712</v>
      </c>
      <c r="P28" s="654">
        <v>5.4070337042249434</v>
      </c>
    </row>
    <row r="29" spans="2:20">
      <c r="B29" s="607" t="s">
        <v>389</v>
      </c>
      <c r="C29" s="173">
        <v>6773.6865158017472</v>
      </c>
      <c r="D29" s="174">
        <v>15503.66745166508</v>
      </c>
      <c r="E29" s="175">
        <v>15703.734759886021</v>
      </c>
      <c r="F29" s="651">
        <v>37981.08872735285</v>
      </c>
      <c r="G29" s="652">
        <v>2001.1304846599201</v>
      </c>
      <c r="H29" s="651">
        <v>39982.219212012773</v>
      </c>
      <c r="I29" s="651">
        <v>9188.7695670047651</v>
      </c>
      <c r="J29" s="651">
        <v>36692.292672214135</v>
      </c>
      <c r="K29" s="183">
        <v>5.1799119552626678</v>
      </c>
      <c r="L29" s="655">
        <v>13.940668660591598</v>
      </c>
      <c r="M29" s="185">
        <v>6.2221568883943803</v>
      </c>
      <c r="N29" s="654">
        <v>9.0800058927881082</v>
      </c>
      <c r="O29" s="653">
        <v>6.967268393060877</v>
      </c>
      <c r="P29" s="654">
        <v>7.5401161809656685</v>
      </c>
      <c r="T29" s="593"/>
    </row>
    <row r="30" spans="2:20">
      <c r="B30" s="607" t="s">
        <v>390</v>
      </c>
      <c r="C30" s="173">
        <v>7313.5915413156208</v>
      </c>
      <c r="D30" s="174">
        <v>16060.094180088054</v>
      </c>
      <c r="E30" s="175">
        <v>16246.19282292473</v>
      </c>
      <c r="F30" s="651">
        <v>39619.878544328407</v>
      </c>
      <c r="G30" s="652">
        <v>2146.6226640835298</v>
      </c>
      <c r="H30" s="651">
        <v>41766.501208411937</v>
      </c>
      <c r="I30" s="651">
        <v>9840.8691867191592</v>
      </c>
      <c r="J30" s="651">
        <v>37948.37749873977</v>
      </c>
      <c r="K30" s="183">
        <v>4.5388803270909364</v>
      </c>
      <c r="L30" s="655">
        <v>4.2624757014071264</v>
      </c>
      <c r="M30" s="185">
        <v>7.5158789004946271</v>
      </c>
      <c r="N30" s="654">
        <v>5.2827196565401096</v>
      </c>
      <c r="O30" s="653">
        <v>5.2446700680104641</v>
      </c>
      <c r="P30" s="654">
        <v>4.3531998916200223</v>
      </c>
    </row>
    <row r="31" spans="2:20">
      <c r="B31" s="607" t="s">
        <v>391</v>
      </c>
      <c r="C31" s="173">
        <v>8876.6722633697136</v>
      </c>
      <c r="D31" s="174">
        <v>14331.640099766053</v>
      </c>
      <c r="E31" s="175">
        <v>16737.825581826946</v>
      </c>
      <c r="F31" s="651">
        <v>39946.137944962713</v>
      </c>
      <c r="G31" s="652">
        <v>2509.1986312073</v>
      </c>
      <c r="H31" s="651">
        <v>42455.336576170012</v>
      </c>
      <c r="I31" s="651">
        <v>11338.383152151056</v>
      </c>
      <c r="J31" s="651">
        <v>38795.826301435358</v>
      </c>
      <c r="K31" s="183">
        <v>2.9997972208529688</v>
      </c>
      <c r="L31" s="655">
        <v>-0.25751799938880993</v>
      </c>
      <c r="M31" s="185">
        <v>12.501727423911845</v>
      </c>
      <c r="N31" s="654">
        <v>5.9798059630244325</v>
      </c>
      <c r="O31" s="653">
        <v>4.2707268261419529</v>
      </c>
      <c r="P31" s="654">
        <v>6.1304566641652229</v>
      </c>
    </row>
    <row r="32" spans="2:20">
      <c r="B32" s="540" t="s">
        <v>392</v>
      </c>
      <c r="C32" s="173">
        <v>9158.1502358305734</v>
      </c>
      <c r="D32" s="174">
        <v>15855.670220746899</v>
      </c>
      <c r="E32" s="175">
        <v>17285.987200582538</v>
      </c>
      <c r="F32" s="651">
        <v>42299.80765716001</v>
      </c>
      <c r="G32" s="652">
        <v>1442.96488853953</v>
      </c>
      <c r="H32" s="651">
        <v>43742.772545699539</v>
      </c>
      <c r="I32" s="651">
        <v>11795.987622831282</v>
      </c>
      <c r="J32" s="651">
        <v>40340.47282349506</v>
      </c>
      <c r="K32" s="183">
        <v>10.244853397701576</v>
      </c>
      <c r="L32" s="655">
        <v>1.3667801485694184</v>
      </c>
      <c r="M32" s="185">
        <v>10.601874840232455</v>
      </c>
      <c r="N32" s="654">
        <v>6.4209503195552031</v>
      </c>
      <c r="O32" s="653">
        <v>10.129242698503418</v>
      </c>
      <c r="P32" s="654">
        <v>6.3307963141562311</v>
      </c>
    </row>
    <row r="33" spans="2:20">
      <c r="B33" s="540" t="s">
        <v>393</v>
      </c>
      <c r="C33" s="173">
        <v>7152.7098800527137</v>
      </c>
      <c r="D33" s="174">
        <v>14519.437670854972</v>
      </c>
      <c r="E33" s="175">
        <v>14263.064522917282</v>
      </c>
      <c r="F33" s="651">
        <v>35935.212073824965</v>
      </c>
      <c r="G33" s="652">
        <v>1791.08579910514</v>
      </c>
      <c r="H33" s="651">
        <v>37726.297872930103</v>
      </c>
      <c r="I33" s="651">
        <v>9397.4259363558049</v>
      </c>
      <c r="J33" s="651">
        <v>34424.081931340814</v>
      </c>
      <c r="K33" s="183">
        <v>5.595525617649642</v>
      </c>
      <c r="L33" s="655">
        <v>-6.3483674677529507</v>
      </c>
      <c r="M33" s="185">
        <v>-9.1740611962500793</v>
      </c>
      <c r="N33" s="654">
        <v>-5.6423114663051877</v>
      </c>
      <c r="O33" s="653">
        <v>2.2707759491574109</v>
      </c>
      <c r="P33" s="654">
        <v>-6.1817089521663036</v>
      </c>
    </row>
    <row r="34" spans="2:20">
      <c r="B34" s="540" t="s">
        <v>394</v>
      </c>
      <c r="C34" s="173">
        <v>7545.6435141050224</v>
      </c>
      <c r="D34" s="174">
        <v>14938.538654850754</v>
      </c>
      <c r="E34" s="175">
        <v>15749.083145223727</v>
      </c>
      <c r="F34" s="651">
        <v>38233.265314179502</v>
      </c>
      <c r="G34" s="652">
        <v>2172.7558125934702</v>
      </c>
      <c r="H34" s="651">
        <v>40406.021126772976</v>
      </c>
      <c r="I34" s="651">
        <v>9979.3916324232669</v>
      </c>
      <c r="J34" s="651">
        <v>37114.218347449387</v>
      </c>
      <c r="K34" s="183">
        <v>3.1728866929264967</v>
      </c>
      <c r="L34" s="655">
        <v>-6.9834928280050121</v>
      </c>
      <c r="M34" s="185">
        <v>-3.0598533645343622</v>
      </c>
      <c r="N34" s="654">
        <v>-3.2573474968618115</v>
      </c>
      <c r="O34" s="653">
        <v>1.4076240937238822</v>
      </c>
      <c r="P34" s="654">
        <v>-2.1981418080867456</v>
      </c>
    </row>
    <row r="35" spans="2:20">
      <c r="B35" s="540" t="s">
        <v>395</v>
      </c>
      <c r="C35" s="173">
        <v>9692.2396012055633</v>
      </c>
      <c r="D35" s="174">
        <v>14687.577519463281</v>
      </c>
      <c r="E35" s="175">
        <v>17456.261712965617</v>
      </c>
      <c r="F35" s="651">
        <v>41836.078833634456</v>
      </c>
      <c r="G35" s="652">
        <v>2446.0061840870198</v>
      </c>
      <c r="H35" s="651">
        <v>44282.085017721474</v>
      </c>
      <c r="I35" s="651">
        <v>12301.176867229155</v>
      </c>
      <c r="J35" s="651">
        <v>40990.440051528414</v>
      </c>
      <c r="K35" s="183">
        <v>9.1877599356839283</v>
      </c>
      <c r="L35" s="655">
        <v>2.4835777148983595</v>
      </c>
      <c r="M35" s="185">
        <v>4.2922907018382972</v>
      </c>
      <c r="N35" s="654">
        <v>4.302753408335505</v>
      </c>
      <c r="O35" s="653">
        <v>8.4914551057082832</v>
      </c>
      <c r="P35" s="654">
        <v>5.6568295080026871</v>
      </c>
    </row>
    <row r="36" spans="2:20">
      <c r="B36" s="540" t="s">
        <v>396</v>
      </c>
      <c r="C36" s="173">
        <v>9527.5758007498953</v>
      </c>
      <c r="D36" s="174">
        <v>15807.688360163356</v>
      </c>
      <c r="E36" s="175">
        <v>18649.48509802113</v>
      </c>
      <c r="F36" s="651">
        <v>43984.749258934375</v>
      </c>
      <c r="G36" s="652">
        <v>1465.28646099108</v>
      </c>
      <c r="H36" s="651">
        <v>45450.035719925458</v>
      </c>
      <c r="I36" s="651">
        <v>12317.434029012127</v>
      </c>
      <c r="J36" s="651">
        <v>42465.435557788362</v>
      </c>
      <c r="K36" s="183">
        <v>4.0338447765791301</v>
      </c>
      <c r="L36" s="655">
        <v>-0.30261641365849812</v>
      </c>
      <c r="M36" s="185">
        <v>7.8878798278448414</v>
      </c>
      <c r="N36" s="654">
        <v>3.9029605918149883</v>
      </c>
      <c r="O36" s="653">
        <v>4.4205404655696583</v>
      </c>
      <c r="P36" s="654">
        <v>5.2675702230631458</v>
      </c>
    </row>
    <row r="37" spans="2:20">
      <c r="B37" s="540" t="s">
        <v>397</v>
      </c>
      <c r="C37" s="173">
        <v>7990.8939246651335</v>
      </c>
      <c r="D37" s="174">
        <v>13791.896704765528</v>
      </c>
      <c r="E37" s="175">
        <v>15886.23490601809</v>
      </c>
      <c r="F37" s="651">
        <v>37669.025535448745</v>
      </c>
      <c r="G37" s="652">
        <v>1745.7926436159403</v>
      </c>
      <c r="H37" s="651">
        <v>39414.818179064685</v>
      </c>
      <c r="I37" s="651">
        <v>10313.580252253181</v>
      </c>
      <c r="J37" s="651">
        <v>36690.483059339851</v>
      </c>
      <c r="K37" s="183">
        <v>11.718412443232523</v>
      </c>
      <c r="L37" s="655">
        <v>-5.0108067721509997</v>
      </c>
      <c r="M37" s="185">
        <v>11.380235856696629</v>
      </c>
      <c r="N37" s="654">
        <v>4.4757116423717491</v>
      </c>
      <c r="O37" s="653">
        <v>9.7489921399970854</v>
      </c>
      <c r="P37" s="654">
        <v>6.5837663659974908</v>
      </c>
    </row>
    <row r="38" spans="2:20">
      <c r="B38" s="540" t="s">
        <v>398</v>
      </c>
      <c r="C38" s="173">
        <v>8132.3291928656981</v>
      </c>
      <c r="D38" s="174">
        <v>14890.166285701942</v>
      </c>
      <c r="E38" s="175">
        <v>17593.612094651231</v>
      </c>
      <c r="F38" s="651">
        <v>40616.107573218869</v>
      </c>
      <c r="G38" s="652">
        <v>2115.8542298876796</v>
      </c>
      <c r="H38" s="651">
        <v>42731.961803106547</v>
      </c>
      <c r="I38" s="651">
        <v>10743.97041639704</v>
      </c>
      <c r="J38" s="651">
        <v>39754.958005501307</v>
      </c>
      <c r="K38" s="183">
        <v>7.7751576477736819</v>
      </c>
      <c r="L38" s="655">
        <v>-0.32380924444109382</v>
      </c>
      <c r="M38" s="185">
        <v>11.711976706319561</v>
      </c>
      <c r="N38" s="654">
        <v>5.7564209775468527</v>
      </c>
      <c r="O38" s="653">
        <v>7.6615770994460206</v>
      </c>
      <c r="P38" s="654">
        <v>7.1151698072428928</v>
      </c>
      <c r="S38" s="593"/>
      <c r="T38" s="593"/>
    </row>
    <row r="39" spans="2:20">
      <c r="B39" s="540" t="s">
        <v>399</v>
      </c>
      <c r="C39" s="173">
        <v>10735.110770976922</v>
      </c>
      <c r="D39" s="174">
        <v>15224.353373918382</v>
      </c>
      <c r="E39" s="175">
        <v>18690.368101671131</v>
      </c>
      <c r="F39" s="651">
        <v>44649.832246566439</v>
      </c>
      <c r="G39" s="652">
        <v>2345.4</v>
      </c>
      <c r="H39" s="651">
        <v>46995.23224656644</v>
      </c>
      <c r="I39" s="651">
        <v>13490.094368463455</v>
      </c>
      <c r="J39" s="651">
        <v>44064.128404323055</v>
      </c>
      <c r="K39" s="183">
        <v>10.759857501269792</v>
      </c>
      <c r="L39" s="655">
        <v>3.6546248266182317</v>
      </c>
      <c r="M39" s="185">
        <v>7.0697060401476506</v>
      </c>
      <c r="N39" s="654">
        <v>6.1269635965857958</v>
      </c>
      <c r="O39" s="653">
        <v>9.6650711884455944</v>
      </c>
      <c r="P39" s="654">
        <v>7.4985492932760849</v>
      </c>
      <c r="R39" s="593"/>
      <c r="S39" s="438"/>
      <c r="T39" s="438"/>
    </row>
    <row r="40" spans="2:20">
      <c r="B40" s="540" t="s">
        <v>400</v>
      </c>
      <c r="C40" s="173">
        <v>9966.4836426835391</v>
      </c>
      <c r="D40" s="174">
        <v>15719.599300953501</v>
      </c>
      <c r="E40" s="175">
        <v>19720.59246373982</v>
      </c>
      <c r="F40" s="651">
        <v>45406.675407376853</v>
      </c>
      <c r="G40" s="652">
        <v>1530.0709731302693</v>
      </c>
      <c r="H40" s="651">
        <v>46936.746380507124</v>
      </c>
      <c r="I40" s="651">
        <v>12866.220300461369</v>
      </c>
      <c r="J40" s="651">
        <v>44227.546380507127</v>
      </c>
      <c r="K40" s="183">
        <v>4.6067105747833494</v>
      </c>
      <c r="L40" s="655">
        <v>-0.55725452832082567</v>
      </c>
      <c r="M40" s="185">
        <v>5.7433616000065513</v>
      </c>
      <c r="N40" s="654">
        <v>3.2710879915323972</v>
      </c>
      <c r="O40" s="653">
        <v>4.4553619703312108</v>
      </c>
      <c r="P40" s="654">
        <v>4.1495178362666962</v>
      </c>
      <c r="R40" s="593"/>
      <c r="S40" s="438"/>
      <c r="T40" s="438"/>
    </row>
    <row r="41" spans="2:20">
      <c r="B41" s="540" t="s">
        <v>401</v>
      </c>
      <c r="C41" s="173">
        <v>8308.8836426835387</v>
      </c>
      <c r="D41" s="174">
        <v>14338.21506281765</v>
      </c>
      <c r="E41" s="175">
        <v>16839.382606770829</v>
      </c>
      <c r="F41" s="651">
        <v>39486.481312272015</v>
      </c>
      <c r="G41" s="652">
        <v>1862.7884822375997</v>
      </c>
      <c r="H41" s="651">
        <v>41349.269794509615</v>
      </c>
      <c r="I41" s="651">
        <v>10779.392127514509</v>
      </c>
      <c r="J41" s="651">
        <v>39060.269794509615</v>
      </c>
      <c r="K41" s="183">
        <v>3.9794010659668544</v>
      </c>
      <c r="L41" s="655">
        <v>3.9611546529590385</v>
      </c>
      <c r="M41" s="185">
        <v>5.9998338586297848</v>
      </c>
      <c r="N41" s="654">
        <v>4.907929821359474</v>
      </c>
      <c r="O41" s="653">
        <v>4.5164905286848835</v>
      </c>
      <c r="P41" s="654">
        <v>6.458859457743003</v>
      </c>
    </row>
    <row r="42" spans="2:20">
      <c r="B42" s="540" t="s">
        <v>402</v>
      </c>
      <c r="C42" s="173">
        <v>8508.0836426835394</v>
      </c>
      <c r="D42" s="174">
        <v>14985.841470678992</v>
      </c>
      <c r="E42" s="175">
        <v>18469.448347871054</v>
      </c>
      <c r="F42" s="651">
        <v>41963.373461233583</v>
      </c>
      <c r="G42" s="652">
        <v>2192.1289497706894</v>
      </c>
      <c r="H42" s="651">
        <v>44155.502411004272</v>
      </c>
      <c r="I42" s="651">
        <v>11200.084282799216</v>
      </c>
      <c r="J42" s="651">
        <v>41404.202411004269</v>
      </c>
      <c r="K42" s="183">
        <v>4.6205022067660622</v>
      </c>
      <c r="L42" s="655">
        <v>0.64253939909939106</v>
      </c>
      <c r="M42" s="185">
        <v>4.9781491629344856</v>
      </c>
      <c r="N42" s="654">
        <v>3.331325190397024</v>
      </c>
      <c r="O42" s="653">
        <v>4.2453008406098292</v>
      </c>
      <c r="P42" s="654">
        <v>4.1485250852855557</v>
      </c>
    </row>
    <row r="43" spans="2:20">
      <c r="B43" s="540" t="s">
        <v>403</v>
      </c>
      <c r="C43" s="173">
        <v>11116.283642683538</v>
      </c>
      <c r="D43" s="174">
        <v>15024.857917406369</v>
      </c>
      <c r="E43" s="175">
        <v>20229.916058064005</v>
      </c>
      <c r="F43" s="651">
        <v>46371.057618153907</v>
      </c>
      <c r="G43" s="652">
        <v>2422.4804473911568</v>
      </c>
      <c r="H43" s="651">
        <v>48793.538065545064</v>
      </c>
      <c r="I43" s="651">
        <v>14009.416896504983</v>
      </c>
      <c r="J43" s="651">
        <v>45916.438065545066</v>
      </c>
      <c r="K43" s="183">
        <v>3.5507120498201346</v>
      </c>
      <c r="L43" s="655">
        <v>-1.3103706384914773</v>
      </c>
      <c r="M43" s="185">
        <v>8.2371195046459462</v>
      </c>
      <c r="N43" s="654">
        <v>3.8265707668888354</v>
      </c>
      <c r="O43" s="653">
        <v>3.8496582296383224</v>
      </c>
      <c r="P43" s="654">
        <v>4.2036679909463146</v>
      </c>
    </row>
    <row r="44" spans="2:20">
      <c r="B44" s="540" t="s">
        <v>404</v>
      </c>
      <c r="C44" s="173">
        <v>10531.357674455383</v>
      </c>
      <c r="D44" s="174">
        <v>15381.652067059091</v>
      </c>
      <c r="E44" s="175">
        <v>20924.891207407596</v>
      </c>
      <c r="F44" s="651">
        <v>46837.90094892207</v>
      </c>
      <c r="G44" s="652">
        <v>1581.5352372215605</v>
      </c>
      <c r="H44" s="651">
        <v>48419.436186143634</v>
      </c>
      <c r="I44" s="651">
        <v>13548.641048314676</v>
      </c>
      <c r="J44" s="651">
        <v>46149.05699717965</v>
      </c>
      <c r="K44" s="183">
        <v>5.6677365059091898</v>
      </c>
      <c r="L44" s="655">
        <v>-2.1498463632842828</v>
      </c>
      <c r="M44" s="185">
        <v>6.1068081290261347</v>
      </c>
      <c r="N44" s="654">
        <v>3.1589104911887773</v>
      </c>
      <c r="O44" s="653">
        <v>5.3039721994254592</v>
      </c>
      <c r="P44" s="654">
        <v>4.3446014394310026</v>
      </c>
    </row>
    <row r="45" spans="2:20">
      <c r="B45" s="608" t="s">
        <v>405</v>
      </c>
      <c r="C45" s="173">
        <v>8827.4047609793943</v>
      </c>
      <c r="D45" s="174">
        <v>13754.499463200611</v>
      </c>
      <c r="E45" s="175">
        <v>17758.831557147867</v>
      </c>
      <c r="F45" s="651">
        <v>40340.735781327872</v>
      </c>
      <c r="G45" s="652">
        <v>1881.4959289166395</v>
      </c>
      <c r="H45" s="651">
        <v>42222.231710244509</v>
      </c>
      <c r="I45" s="651">
        <v>11385.560117623279</v>
      </c>
      <c r="J45" s="651">
        <v>40079.057898135674</v>
      </c>
      <c r="K45" s="183">
        <v>6.2405629997291499</v>
      </c>
      <c r="L45" s="655">
        <v>-4.0710478749251706</v>
      </c>
      <c r="M45" s="185">
        <v>5.4601108119447588</v>
      </c>
      <c r="N45" s="654">
        <v>2.1111906451388052</v>
      </c>
      <c r="O45" s="653">
        <v>5.6233967828437983</v>
      </c>
      <c r="P45" s="654">
        <v>2.608246458577355</v>
      </c>
    </row>
    <row r="46" spans="2:20">
      <c r="B46" s="608" t="s">
        <v>414</v>
      </c>
      <c r="C46" s="173">
        <v>9018.7620027088142</v>
      </c>
      <c r="D46" s="174">
        <v>14273.266217070894</v>
      </c>
      <c r="E46" s="175">
        <v>19493.257358987797</v>
      </c>
      <c r="F46" s="651">
        <v>42785.285578767507</v>
      </c>
      <c r="G46" s="652">
        <v>2217.9387653211088</v>
      </c>
      <c r="H46" s="651">
        <v>45003.224344088616</v>
      </c>
      <c r="I46" s="651">
        <v>11814.582091669148</v>
      </c>
      <c r="J46" s="651">
        <v>42309.734855105373</v>
      </c>
      <c r="K46" s="183">
        <v>6.0022724443292077</v>
      </c>
      <c r="L46" s="655">
        <v>-4.7549899350150469</v>
      </c>
      <c r="M46" s="185">
        <v>5.5432571229706298</v>
      </c>
      <c r="N46" s="654">
        <v>1.9198557072087112</v>
      </c>
      <c r="O46" s="653">
        <v>5.4865462915637266</v>
      </c>
      <c r="P46" s="654">
        <v>2.1870544325723671</v>
      </c>
    </row>
    <row r="47" spans="2:20">
      <c r="B47" s="608" t="s">
        <v>413</v>
      </c>
      <c r="C47" s="173">
        <v>11746.377549660456</v>
      </c>
      <c r="D47" s="174">
        <v>15610.562503028017</v>
      </c>
      <c r="E47" s="175">
        <v>21382.588114192029</v>
      </c>
      <c r="F47" s="651">
        <v>48739.528166880496</v>
      </c>
      <c r="G47" s="652">
        <v>2541.5819484231884</v>
      </c>
      <c r="H47" s="651">
        <v>51281.110115303687</v>
      </c>
      <c r="I47" s="651">
        <v>14834.561037604466</v>
      </c>
      <c r="J47" s="651">
        <v>48133.502872341443</v>
      </c>
      <c r="K47" s="183">
        <v>5.6682064548760422</v>
      </c>
      <c r="L47" s="655">
        <v>3.8982371004194789</v>
      </c>
      <c r="M47" s="185">
        <v>5.6978588186902073</v>
      </c>
      <c r="N47" s="654">
        <v>5.0981587898320129</v>
      </c>
      <c r="O47" s="653">
        <v>5.8899249497339099</v>
      </c>
      <c r="P47" s="654">
        <v>4.8284773388378852</v>
      </c>
    </row>
    <row r="48" spans="2:20">
      <c r="B48" s="608" t="s">
        <v>436</v>
      </c>
      <c r="C48" s="173">
        <v>10783.524626609147</v>
      </c>
      <c r="D48" s="174">
        <v>16416.58365649292</v>
      </c>
      <c r="E48" s="175">
        <v>21910.712292187647</v>
      </c>
      <c r="F48" s="651">
        <v>49110.820575289712</v>
      </c>
      <c r="G48" s="652">
        <v>1677.6011870045909</v>
      </c>
      <c r="H48" s="657">
        <v>50788.421762294303</v>
      </c>
      <c r="I48" s="651">
        <v>14010.866480182458</v>
      </c>
      <c r="J48" s="651">
        <v>48152.151270555878</v>
      </c>
      <c r="K48" s="183">
        <v>2.3944391592112879</v>
      </c>
      <c r="L48" s="655">
        <v>6.7283513170227565</v>
      </c>
      <c r="M48" s="185">
        <v>4.7112363692054089</v>
      </c>
      <c r="N48" s="654">
        <v>4.8926335429502927</v>
      </c>
      <c r="O48" s="653">
        <v>3.4115999547074836</v>
      </c>
      <c r="P48" s="654">
        <v>4.3404879833159953</v>
      </c>
    </row>
    <row r="49" spans="2:21">
      <c r="B49" s="608" t="s">
        <v>440</v>
      </c>
      <c r="C49" s="173">
        <v>9133.1441230316468</v>
      </c>
      <c r="D49" s="174">
        <v>15359.359543388595</v>
      </c>
      <c r="E49" s="175">
        <v>18851.05859195103</v>
      </c>
      <c r="F49" s="651">
        <v>43343.562258371268</v>
      </c>
      <c r="G49" s="652">
        <v>2051.8271225724129</v>
      </c>
      <c r="H49" s="657">
        <v>45395.389380943685</v>
      </c>
      <c r="I49" s="651">
        <v>11972.800287241353</v>
      </c>
      <c r="J49" s="651">
        <v>43076.020815956574</v>
      </c>
      <c r="K49" s="183">
        <v>3.4635249014947362</v>
      </c>
      <c r="L49" s="655">
        <v>11.667891546920316</v>
      </c>
      <c r="M49" s="185">
        <v>6.1503316323958614</v>
      </c>
      <c r="N49" s="654">
        <v>7.5153717417766615</v>
      </c>
      <c r="O49" s="653">
        <v>5.157762670886143</v>
      </c>
      <c r="P49" s="654">
        <v>7.4776281554270554</v>
      </c>
    </row>
    <row r="50" spans="2:21">
      <c r="B50" s="608" t="s">
        <v>441</v>
      </c>
      <c r="C50" s="173">
        <v>9248.2224296627774</v>
      </c>
      <c r="D50" s="174">
        <v>15793.431502901158</v>
      </c>
      <c r="E50" s="175">
        <v>20753.638946169347</v>
      </c>
      <c r="F50" s="651">
        <v>45795.292878733278</v>
      </c>
      <c r="G50" s="652">
        <v>2436.411679337476</v>
      </c>
      <c r="H50" s="657">
        <v>48231.704558070756</v>
      </c>
      <c r="I50" s="651">
        <v>12326.13287770746</v>
      </c>
      <c r="J50" s="651">
        <v>45693.009520010535</v>
      </c>
      <c r="K50" s="183">
        <v>2.544256372271974</v>
      </c>
      <c r="L50" s="655">
        <v>10.650437417135407</v>
      </c>
      <c r="M50" s="185">
        <v>6.4657310164759139</v>
      </c>
      <c r="N50" s="654">
        <v>7.1738864515520362</v>
      </c>
      <c r="O50" s="653">
        <v>4.3298254823505289</v>
      </c>
      <c r="P50" s="654">
        <v>7.9964449706233722</v>
      </c>
    </row>
    <row r="51" spans="2:21">
      <c r="B51" s="689" t="s">
        <v>447</v>
      </c>
      <c r="C51" s="173">
        <v>12089.624029566919</v>
      </c>
      <c r="D51" s="174">
        <v>15644.895017918059</v>
      </c>
      <c r="E51" s="175">
        <v>22728.916474285161</v>
      </c>
      <c r="F51" s="651">
        <v>50463.435521770138</v>
      </c>
      <c r="G51" s="652">
        <v>2673.5562930250398</v>
      </c>
      <c r="H51" s="657">
        <v>53136.991814795176</v>
      </c>
      <c r="I51" s="651">
        <v>15350.970399760128</v>
      </c>
      <c r="J51" s="651">
        <v>50262.453162206642</v>
      </c>
      <c r="K51" s="183">
        <v>2.9221475170137694</v>
      </c>
      <c r="L51" s="655">
        <v>0.21993131178574288</v>
      </c>
      <c r="M51" s="185">
        <v>6.296377000310585</v>
      </c>
      <c r="N51" s="654">
        <v>3.6190357332721561</v>
      </c>
      <c r="O51" s="653">
        <v>3.4811233095917373</v>
      </c>
      <c r="P51" s="654">
        <v>4.4230113389244679</v>
      </c>
    </row>
    <row r="52" spans="2:21">
      <c r="B52" s="689" t="s">
        <v>448</v>
      </c>
      <c r="C52" s="696">
        <v>11493.626621861697</v>
      </c>
      <c r="D52" s="644">
        <v>16970.27042692509</v>
      </c>
      <c r="E52" s="704">
        <v>23198.652260379771</v>
      </c>
      <c r="F52" s="705">
        <v>51662.549309166556</v>
      </c>
      <c r="G52" s="189">
        <v>1811.1818073932036</v>
      </c>
      <c r="H52" s="706">
        <v>53473.731116559757</v>
      </c>
      <c r="I52" s="705">
        <v>14915.627928156915</v>
      </c>
      <c r="J52" s="705">
        <v>51419.321326041514</v>
      </c>
      <c r="K52" s="707">
        <v>6.5850639734277507</v>
      </c>
      <c r="L52" s="708">
        <v>3.3727283460294188</v>
      </c>
      <c r="M52" s="709">
        <v>5.8781291590020288</v>
      </c>
      <c r="N52" s="710">
        <v>5.2872470950830746</v>
      </c>
      <c r="O52" s="710">
        <v>6.4575695532763007</v>
      </c>
      <c r="P52" s="653">
        <v>6.7850967594950333</v>
      </c>
    </row>
    <row r="53" spans="2:21">
      <c r="B53" s="610" t="s">
        <v>210</v>
      </c>
      <c r="C53" s="622" t="s">
        <v>211</v>
      </c>
      <c r="D53" s="622"/>
      <c r="E53" s="622"/>
      <c r="F53" s="622"/>
      <c r="G53" s="622"/>
      <c r="H53" s="622"/>
      <c r="I53" s="624"/>
      <c r="J53" s="622"/>
      <c r="K53" s="622"/>
      <c r="L53" s="622"/>
      <c r="M53" s="622"/>
      <c r="N53" s="622"/>
      <c r="O53" s="622"/>
      <c r="P53" s="611"/>
    </row>
    <row r="54" spans="2:21">
      <c r="H54" s="209"/>
      <c r="K54" s="186"/>
      <c r="L54" s="186"/>
      <c r="M54" s="186"/>
      <c r="N54" s="186"/>
      <c r="O54" s="594"/>
      <c r="P54" s="186"/>
    </row>
    <row r="55" spans="2:21">
      <c r="J55" s="593"/>
      <c r="K55" s="131"/>
      <c r="L55" s="131"/>
      <c r="M55" s="131"/>
      <c r="N55" s="131"/>
      <c r="O55" s="131"/>
      <c r="P55" s="131"/>
    </row>
    <row r="56" spans="2:21">
      <c r="J56" s="593"/>
      <c r="K56" s="187"/>
      <c r="L56" s="187"/>
      <c r="M56" s="187"/>
      <c r="N56" s="187"/>
      <c r="O56" s="187"/>
      <c r="P56" s="187"/>
    </row>
    <row r="60" spans="2:21">
      <c r="T60" s="593"/>
      <c r="U60" s="593"/>
    </row>
    <row r="61" spans="2:21">
      <c r="M61" s="593"/>
      <c r="N61" s="593"/>
      <c r="S61" s="593"/>
      <c r="T61" s="438"/>
      <c r="U61" s="438"/>
    </row>
    <row r="62" spans="2:21">
      <c r="L62" s="593"/>
      <c r="M62" s="438"/>
      <c r="N62" s="438"/>
      <c r="S62" s="593"/>
      <c r="T62" s="438"/>
      <c r="U62" s="438"/>
    </row>
    <row r="63" spans="2:21">
      <c r="L63" s="593"/>
      <c r="M63" s="438"/>
      <c r="N63" s="438"/>
    </row>
  </sheetData>
  <mergeCells count="4">
    <mergeCell ref="B2:B3"/>
    <mergeCell ref="K2:P2"/>
    <mergeCell ref="B1:P1"/>
    <mergeCell ref="C2:J2"/>
  </mergeCells>
  <phoneticPr fontId="257" type="noConversion"/>
  <printOptions horizontalCentered="1"/>
  <pageMargins left="0.25" right="0.25" top="0.75" bottom="0.5" header="0.25" footer="0.25"/>
  <pageSetup scale="72"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4.4"/>
  <cols>
    <col min="1" max="1" width="46.109375" customWidth="1"/>
    <col min="2" max="2" width="63.44140625" customWidth="1"/>
  </cols>
  <sheetData>
    <row r="2" spans="1:2">
      <c r="A2" t="s">
        <v>226</v>
      </c>
      <c r="B2" t="s">
        <v>227</v>
      </c>
    </row>
    <row r="3" spans="1:2">
      <c r="A3" t="s">
        <v>228</v>
      </c>
      <c r="B3" t="s">
        <v>229</v>
      </c>
    </row>
    <row r="4" spans="1:2">
      <c r="A4" t="s">
        <v>39</v>
      </c>
      <c r="B4" t="s">
        <v>227</v>
      </c>
    </row>
    <row r="5" spans="1:2">
      <c r="A5" t="s">
        <v>215</v>
      </c>
      <c r="B5" t="s">
        <v>230</v>
      </c>
    </row>
    <row r="6" spans="1:2">
      <c r="A6" t="s">
        <v>41</v>
      </c>
      <c r="B6" t="s">
        <v>231</v>
      </c>
    </row>
    <row r="7" spans="1:2">
      <c r="A7" t="s">
        <v>126</v>
      </c>
      <c r="B7" t="s">
        <v>232</v>
      </c>
    </row>
    <row r="8" spans="1:2">
      <c r="A8" t="s">
        <v>233</v>
      </c>
      <c r="B8" t="s">
        <v>234</v>
      </c>
    </row>
    <row r="9" spans="1:2">
      <c r="A9" t="s">
        <v>235</v>
      </c>
      <c r="B9" t="s">
        <v>236</v>
      </c>
    </row>
    <row r="10" spans="1:2">
      <c r="A10" t="s">
        <v>237</v>
      </c>
      <c r="B10" t="s">
        <v>238</v>
      </c>
    </row>
    <row r="11" spans="1:2">
      <c r="A11" t="s">
        <v>239</v>
      </c>
      <c r="B11" t="s">
        <v>240</v>
      </c>
    </row>
    <row r="12" spans="1:2">
      <c r="A12" t="s">
        <v>45</v>
      </c>
      <c r="B12" t="s">
        <v>241</v>
      </c>
    </row>
    <row r="13" spans="1:2">
      <c r="A13" t="s">
        <v>242</v>
      </c>
      <c r="B13" t="s">
        <v>243</v>
      </c>
    </row>
    <row r="15" spans="1:2">
      <c r="A15" t="s">
        <v>244</v>
      </c>
      <c r="B15" t="s">
        <v>238</v>
      </c>
    </row>
    <row r="16" spans="1:2">
      <c r="A16" t="s">
        <v>245</v>
      </c>
      <c r="B16" t="s">
        <v>238</v>
      </c>
    </row>
    <row r="17" spans="1:2">
      <c r="A17" t="s">
        <v>49</v>
      </c>
      <c r="B17" t="s">
        <v>238</v>
      </c>
    </row>
    <row r="18" spans="1:2">
      <c r="A18" t="s">
        <v>50</v>
      </c>
      <c r="B18" t="s">
        <v>246</v>
      </c>
    </row>
    <row r="19" spans="1:2">
      <c r="A19" t="s">
        <v>247</v>
      </c>
      <c r="B19" t="s">
        <v>248</v>
      </c>
    </row>
    <row r="20" spans="1:2">
      <c r="A20" t="s">
        <v>221</v>
      </c>
      <c r="B20" t="s">
        <v>238</v>
      </c>
    </row>
    <row r="21" spans="1:2">
      <c r="A21" t="s">
        <v>249</v>
      </c>
      <c r="B21" t="s">
        <v>238</v>
      </c>
    </row>
    <row r="22" spans="1:2">
      <c r="A22" t="s">
        <v>250</v>
      </c>
      <c r="B22" t="s">
        <v>251</v>
      </c>
    </row>
    <row r="23" spans="1:2">
      <c r="A23" t="s">
        <v>55</v>
      </c>
      <c r="B23" t="s">
        <v>252</v>
      </c>
    </row>
    <row r="24" spans="1:2">
      <c r="A24" t="s">
        <v>253</v>
      </c>
      <c r="B24" t="s">
        <v>252</v>
      </c>
    </row>
    <row r="25" spans="1:2">
      <c r="A25" t="s">
        <v>254</v>
      </c>
      <c r="B25" t="s">
        <v>238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T57"/>
  <sheetViews>
    <sheetView topLeftCell="A40" zoomScaleNormal="100" workbookViewId="0">
      <selection activeCell="AV61" sqref="AV61"/>
    </sheetView>
  </sheetViews>
  <sheetFormatPr defaultColWidth="7.88671875" defaultRowHeight="15.6"/>
  <cols>
    <col min="1" max="1" width="6" style="53" customWidth="1"/>
    <col min="2" max="2" width="10.6640625" style="53" customWidth="1"/>
    <col min="3" max="5" width="8.44140625" style="53" customWidth="1"/>
    <col min="6" max="6" width="10" style="53" customWidth="1"/>
    <col min="7" max="9" width="7.88671875" style="53" customWidth="1"/>
    <col min="10" max="10" width="12" style="53" customWidth="1"/>
    <col min="11" max="13" width="7.88671875" style="53" customWidth="1"/>
    <col min="14" max="14" width="9.109375" style="53" customWidth="1"/>
    <col min="15" max="15" width="2.109375" style="53" customWidth="1"/>
    <col min="16" max="17" width="9.109375" style="53" customWidth="1"/>
    <col min="18" max="46" width="7.88671875" style="53" hidden="1" customWidth="1"/>
    <col min="47" max="241" width="9.109375" style="53" customWidth="1"/>
    <col min="242" max="242" width="6" style="53" customWidth="1"/>
    <col min="243" max="243" width="3.44140625" style="53" customWidth="1"/>
    <col min="244" max="244" width="8.109375" style="53" customWidth="1"/>
    <col min="245" max="247" width="6.44140625" style="53" customWidth="1"/>
    <col min="248" max="248" width="6.109375" style="53" customWidth="1"/>
    <col min="249" max="249" width="8" style="53" customWidth="1"/>
    <col min="250" max="250" width="6.44140625" style="53" customWidth="1"/>
    <col min="251" max="251" width="6.88671875" style="53" customWidth="1"/>
    <col min="252" max="252" width="8" style="53" customWidth="1"/>
    <col min="253" max="253" width="8.44140625" style="53" customWidth="1"/>
    <col min="254" max="254" width="6.44140625" style="53" customWidth="1"/>
    <col min="255" max="16384" width="7.88671875" style="53"/>
  </cols>
  <sheetData>
    <row r="1" spans="2:31" ht="21" customHeight="1">
      <c r="B1" s="64" t="s">
        <v>255</v>
      </c>
      <c r="C1" s="479"/>
      <c r="D1" s="479"/>
      <c r="E1" s="479"/>
      <c r="F1" s="479"/>
      <c r="G1" s="479"/>
      <c r="H1" s="479"/>
      <c r="I1" s="479"/>
      <c r="J1" s="479"/>
      <c r="K1" s="479"/>
      <c r="L1" s="479"/>
      <c r="M1" s="479"/>
      <c r="N1" s="161"/>
      <c r="O1" s="448"/>
      <c r="P1" s="448"/>
      <c r="Q1" s="448"/>
      <c r="R1" s="448"/>
      <c r="S1" s="448"/>
      <c r="T1" s="448"/>
      <c r="U1" s="448"/>
      <c r="V1" s="448"/>
      <c r="W1" s="448"/>
      <c r="X1" s="448"/>
      <c r="Y1" s="448"/>
      <c r="Z1" s="448"/>
    </row>
    <row r="2" spans="2:31" ht="15" customHeight="1">
      <c r="B2" s="819" t="s">
        <v>37</v>
      </c>
      <c r="C2" s="830" t="s">
        <v>256</v>
      </c>
      <c r="D2" s="831"/>
      <c r="E2" s="831"/>
      <c r="F2" s="831"/>
      <c r="G2" s="836" t="s">
        <v>257</v>
      </c>
      <c r="H2" s="837"/>
      <c r="I2" s="837"/>
      <c r="J2" s="838"/>
      <c r="K2" s="834" t="s">
        <v>258</v>
      </c>
      <c r="L2" s="831"/>
      <c r="M2" s="831"/>
      <c r="N2" s="835"/>
      <c r="O2" s="448"/>
      <c r="P2" s="448"/>
      <c r="Q2" s="448"/>
      <c r="R2" s="448"/>
      <c r="S2" s="448"/>
      <c r="T2" s="448"/>
      <c r="U2" s="448"/>
      <c r="V2" s="448"/>
      <c r="W2" s="448" t="s">
        <v>259</v>
      </c>
      <c r="X2" s="448"/>
      <c r="Y2" s="448"/>
      <c r="Z2" s="448"/>
    </row>
    <row r="3" spans="2:31" s="54" customFormat="1" ht="87.75" customHeight="1">
      <c r="B3" s="818"/>
      <c r="C3" s="155" t="s">
        <v>134</v>
      </c>
      <c r="D3" s="156" t="s">
        <v>126</v>
      </c>
      <c r="E3" s="157" t="s">
        <v>127</v>
      </c>
      <c r="F3" s="158" t="s">
        <v>260</v>
      </c>
      <c r="G3" s="159" t="s">
        <v>134</v>
      </c>
      <c r="H3" s="162" t="s">
        <v>126</v>
      </c>
      <c r="I3" s="157" t="s">
        <v>127</v>
      </c>
      <c r="J3" s="158" t="s">
        <v>260</v>
      </c>
      <c r="K3" s="163" t="s">
        <v>134</v>
      </c>
      <c r="L3" s="156" t="s">
        <v>126</v>
      </c>
      <c r="M3" s="157" t="s">
        <v>127</v>
      </c>
      <c r="N3" s="164" t="s">
        <v>260</v>
      </c>
      <c r="O3" s="487"/>
      <c r="Q3" s="544"/>
      <c r="R3" s="546" t="s">
        <v>255</v>
      </c>
      <c r="S3" s="547"/>
      <c r="T3" s="479"/>
      <c r="U3" s="479"/>
      <c r="V3" s="479"/>
      <c r="W3" s="479"/>
      <c r="X3" s="479"/>
      <c r="Y3" s="479"/>
      <c r="Z3" s="479"/>
      <c r="AA3" s="479"/>
      <c r="AB3" s="479"/>
      <c r="AC3" s="479"/>
      <c r="AD3" s="479"/>
      <c r="AE3" s="548"/>
    </row>
    <row r="4" spans="2:31" ht="23.25" customHeight="1">
      <c r="B4" s="480" t="s">
        <v>168</v>
      </c>
      <c r="C4" s="488">
        <v>100</v>
      </c>
      <c r="D4" s="489">
        <v>100</v>
      </c>
      <c r="E4" s="490">
        <v>100</v>
      </c>
      <c r="F4" s="91">
        <v>100</v>
      </c>
      <c r="G4" s="491" t="s">
        <v>261</v>
      </c>
      <c r="H4" s="492" t="s">
        <v>261</v>
      </c>
      <c r="I4" s="493" t="s">
        <v>261</v>
      </c>
      <c r="J4" s="165" t="s">
        <v>261</v>
      </c>
      <c r="K4" s="494" t="s">
        <v>261</v>
      </c>
      <c r="L4" s="492" t="s">
        <v>261</v>
      </c>
      <c r="M4" s="493" t="s">
        <v>261</v>
      </c>
      <c r="N4" s="166" t="s">
        <v>261</v>
      </c>
      <c r="O4" s="448"/>
      <c r="P4" s="448"/>
      <c r="Q4" s="544"/>
      <c r="R4" s="819" t="s">
        <v>36</v>
      </c>
      <c r="S4" s="828" t="s">
        <v>37</v>
      </c>
      <c r="T4" s="830" t="s">
        <v>256</v>
      </c>
      <c r="U4" s="831"/>
      <c r="V4" s="831"/>
      <c r="W4" s="831"/>
      <c r="X4" s="832" t="s">
        <v>257</v>
      </c>
      <c r="Y4" s="833"/>
      <c r="Z4" s="833"/>
      <c r="AA4" s="833"/>
      <c r="AB4" s="834" t="s">
        <v>258</v>
      </c>
      <c r="AC4" s="831"/>
      <c r="AD4" s="831"/>
      <c r="AE4" s="835"/>
    </row>
    <row r="5" spans="2:31" ht="23.25" customHeight="1">
      <c r="B5" s="480" t="s">
        <v>169</v>
      </c>
      <c r="C5" s="488">
        <v>99.999999999999986</v>
      </c>
      <c r="D5" s="489">
        <v>100</v>
      </c>
      <c r="E5" s="490">
        <v>100</v>
      </c>
      <c r="F5" s="91">
        <v>100</v>
      </c>
      <c r="G5" s="491" t="s">
        <v>261</v>
      </c>
      <c r="H5" s="492" t="s">
        <v>261</v>
      </c>
      <c r="I5" s="493" t="s">
        <v>261</v>
      </c>
      <c r="J5" s="165" t="s">
        <v>261</v>
      </c>
      <c r="K5" s="494" t="s">
        <v>261</v>
      </c>
      <c r="L5" s="492" t="s">
        <v>261</v>
      </c>
      <c r="M5" s="493" t="s">
        <v>261</v>
      </c>
      <c r="N5" s="166" t="s">
        <v>261</v>
      </c>
      <c r="O5" s="448"/>
      <c r="P5" s="448"/>
      <c r="Q5" s="54"/>
      <c r="R5" s="818"/>
      <c r="S5" s="829"/>
      <c r="T5" s="155" t="s">
        <v>134</v>
      </c>
      <c r="U5" s="156" t="s">
        <v>126</v>
      </c>
      <c r="V5" s="157" t="s">
        <v>127</v>
      </c>
      <c r="W5" s="158" t="s">
        <v>260</v>
      </c>
      <c r="X5" s="159" t="s">
        <v>134</v>
      </c>
      <c r="Y5" s="162" t="s">
        <v>126</v>
      </c>
      <c r="Z5" s="157" t="s">
        <v>127</v>
      </c>
      <c r="AA5" s="158" t="s">
        <v>260</v>
      </c>
      <c r="AB5" s="163" t="s">
        <v>134</v>
      </c>
      <c r="AC5" s="156" t="s">
        <v>126</v>
      </c>
      <c r="AD5" s="157" t="s">
        <v>127</v>
      </c>
      <c r="AE5" s="164" t="s">
        <v>260</v>
      </c>
    </row>
    <row r="6" spans="2:31" ht="23.25" customHeight="1">
      <c r="B6" s="480" t="s">
        <v>170</v>
      </c>
      <c r="C6" s="488">
        <v>100</v>
      </c>
      <c r="D6" s="489">
        <v>100</v>
      </c>
      <c r="E6" s="490">
        <v>100</v>
      </c>
      <c r="F6" s="91">
        <v>100</v>
      </c>
      <c r="G6" s="491" t="s">
        <v>261</v>
      </c>
      <c r="H6" s="492" t="s">
        <v>261</v>
      </c>
      <c r="I6" s="493" t="s">
        <v>261</v>
      </c>
      <c r="J6" s="165" t="s">
        <v>261</v>
      </c>
      <c r="K6" s="494" t="s">
        <v>261</v>
      </c>
      <c r="L6" s="492" t="s">
        <v>261</v>
      </c>
      <c r="M6" s="493" t="s">
        <v>261</v>
      </c>
      <c r="N6" s="166" t="s">
        <v>261</v>
      </c>
      <c r="O6" s="448"/>
      <c r="P6" s="448"/>
      <c r="Q6" s="544"/>
      <c r="R6" s="543" t="s">
        <v>168</v>
      </c>
      <c r="S6" s="549"/>
      <c r="T6" s="550">
        <v>100</v>
      </c>
      <c r="U6" s="551">
        <v>100</v>
      </c>
      <c r="V6" s="552">
        <v>100</v>
      </c>
      <c r="W6" s="91">
        <v>100</v>
      </c>
      <c r="X6" s="553" t="s">
        <v>261</v>
      </c>
      <c r="Y6" s="554" t="s">
        <v>261</v>
      </c>
      <c r="Z6" s="555" t="s">
        <v>261</v>
      </c>
      <c r="AA6" s="165" t="s">
        <v>261</v>
      </c>
      <c r="AB6" s="556" t="s">
        <v>261</v>
      </c>
      <c r="AC6" s="554" t="s">
        <v>261</v>
      </c>
      <c r="AD6" s="555" t="s">
        <v>261</v>
      </c>
      <c r="AE6" s="166" t="s">
        <v>261</v>
      </c>
    </row>
    <row r="7" spans="2:31" ht="23.25" customHeight="1">
      <c r="B7" s="480" t="s">
        <v>171</v>
      </c>
      <c r="C7" s="488">
        <v>100.00000000000003</v>
      </c>
      <c r="D7" s="489">
        <v>100</v>
      </c>
      <c r="E7" s="490">
        <v>100</v>
      </c>
      <c r="F7" s="91">
        <v>100</v>
      </c>
      <c r="G7" s="491" t="s">
        <v>261</v>
      </c>
      <c r="H7" s="492" t="s">
        <v>261</v>
      </c>
      <c r="I7" s="493" t="s">
        <v>261</v>
      </c>
      <c r="J7" s="165" t="s">
        <v>261</v>
      </c>
      <c r="K7" s="494" t="s">
        <v>261</v>
      </c>
      <c r="L7" s="492" t="s">
        <v>261</v>
      </c>
      <c r="M7" s="493" t="s">
        <v>261</v>
      </c>
      <c r="N7" s="166" t="s">
        <v>261</v>
      </c>
      <c r="O7" s="448"/>
      <c r="P7" s="448"/>
      <c r="Q7" s="544"/>
      <c r="R7" s="543" t="s">
        <v>169</v>
      </c>
      <c r="S7" s="549"/>
      <c r="T7" s="550">
        <v>99.999999999999986</v>
      </c>
      <c r="U7" s="551">
        <v>100</v>
      </c>
      <c r="V7" s="552">
        <v>100</v>
      </c>
      <c r="W7" s="91">
        <v>100</v>
      </c>
      <c r="X7" s="553" t="s">
        <v>261</v>
      </c>
      <c r="Y7" s="554" t="s">
        <v>261</v>
      </c>
      <c r="Z7" s="555" t="s">
        <v>261</v>
      </c>
      <c r="AA7" s="165" t="s">
        <v>261</v>
      </c>
      <c r="AB7" s="556" t="s">
        <v>261</v>
      </c>
      <c r="AC7" s="554" t="s">
        <v>261</v>
      </c>
      <c r="AD7" s="555" t="s">
        <v>261</v>
      </c>
      <c r="AE7" s="166" t="s">
        <v>261</v>
      </c>
    </row>
    <row r="8" spans="2:31" ht="23.25" customHeight="1">
      <c r="B8" s="480" t="s">
        <v>172</v>
      </c>
      <c r="C8" s="488">
        <v>121.43984719915994</v>
      </c>
      <c r="D8" s="489">
        <v>110.44863388832952</v>
      </c>
      <c r="E8" s="490">
        <v>98.922311349993976</v>
      </c>
      <c r="F8" s="91">
        <v>110.27026414582781</v>
      </c>
      <c r="G8" s="495">
        <v>21.4398471991599</v>
      </c>
      <c r="H8" s="496">
        <v>10.448633888329525</v>
      </c>
      <c r="I8" s="497">
        <v>-1.0776886500060243</v>
      </c>
      <c r="J8" s="167">
        <v>10.270264145827809</v>
      </c>
      <c r="K8" s="498">
        <v>21.439847199159942</v>
      </c>
      <c r="L8" s="496">
        <v>10.448633888329525</v>
      </c>
      <c r="M8" s="497">
        <v>-1.0776886500060243</v>
      </c>
      <c r="N8" s="168">
        <v>10.270264145827815</v>
      </c>
      <c r="O8" s="448"/>
      <c r="P8" s="448"/>
      <c r="Q8" s="544"/>
      <c r="R8" s="543" t="s">
        <v>170</v>
      </c>
      <c r="S8" s="549"/>
      <c r="T8" s="550">
        <v>100</v>
      </c>
      <c r="U8" s="551">
        <v>100</v>
      </c>
      <c r="V8" s="552">
        <v>100</v>
      </c>
      <c r="W8" s="91">
        <v>100</v>
      </c>
      <c r="X8" s="553" t="s">
        <v>261</v>
      </c>
      <c r="Y8" s="554" t="s">
        <v>261</v>
      </c>
      <c r="Z8" s="555" t="s">
        <v>261</v>
      </c>
      <c r="AA8" s="165" t="s">
        <v>261</v>
      </c>
      <c r="AB8" s="556" t="s">
        <v>261</v>
      </c>
      <c r="AC8" s="554" t="s">
        <v>261</v>
      </c>
      <c r="AD8" s="555" t="s">
        <v>261</v>
      </c>
      <c r="AE8" s="166" t="s">
        <v>261</v>
      </c>
    </row>
    <row r="9" spans="2:31" ht="23.25" customHeight="1">
      <c r="B9" s="480" t="s">
        <v>173</v>
      </c>
      <c r="C9" s="488">
        <v>121.9642937880258</v>
      </c>
      <c r="D9" s="489">
        <v>117.71986545830381</v>
      </c>
      <c r="E9" s="490">
        <v>111.15379042843341</v>
      </c>
      <c r="F9" s="79">
        <v>116.94598322492101</v>
      </c>
      <c r="G9" s="495">
        <v>0.43185708888925944</v>
      </c>
      <c r="H9" s="496">
        <v>6.5833603495050568</v>
      </c>
      <c r="I9" s="497">
        <v>12.364732396075567</v>
      </c>
      <c r="J9" s="167">
        <v>6.0539612658085531</v>
      </c>
      <c r="K9" s="495">
        <v>21.964293788025827</v>
      </c>
      <c r="L9" s="499">
        <v>17.719865458303815</v>
      </c>
      <c r="M9" s="500">
        <v>11.15379042843341</v>
      </c>
      <c r="N9" s="168">
        <v>16.945983224921019</v>
      </c>
      <c r="O9" s="448"/>
      <c r="P9" s="448"/>
      <c r="Q9" s="544"/>
      <c r="R9" s="543" t="s">
        <v>171</v>
      </c>
      <c r="S9" s="549"/>
      <c r="T9" s="550">
        <v>100.00000000000003</v>
      </c>
      <c r="U9" s="551">
        <v>100</v>
      </c>
      <c r="V9" s="552">
        <v>100</v>
      </c>
      <c r="W9" s="91">
        <v>100</v>
      </c>
      <c r="X9" s="553" t="s">
        <v>261</v>
      </c>
      <c r="Y9" s="554" t="s">
        <v>261</v>
      </c>
      <c r="Z9" s="555" t="s">
        <v>261</v>
      </c>
      <c r="AA9" s="165" t="s">
        <v>261</v>
      </c>
      <c r="AB9" s="556" t="s">
        <v>261</v>
      </c>
      <c r="AC9" s="554" t="s">
        <v>261</v>
      </c>
      <c r="AD9" s="555" t="s">
        <v>261</v>
      </c>
      <c r="AE9" s="166" t="s">
        <v>261</v>
      </c>
    </row>
    <row r="10" spans="2:31" ht="23.25" customHeight="1">
      <c r="B10" s="480" t="s">
        <v>174</v>
      </c>
      <c r="C10" s="488">
        <v>121.28612158580501</v>
      </c>
      <c r="D10" s="501">
        <v>138.29880066894179</v>
      </c>
      <c r="E10" s="502">
        <v>122.32670880697469</v>
      </c>
      <c r="F10" s="79">
        <v>127.30387702057384</v>
      </c>
      <c r="G10" s="495">
        <v>-0.55604159312352408</v>
      </c>
      <c r="H10" s="496">
        <v>17.481276529259219</v>
      </c>
      <c r="I10" s="500">
        <v>10.051765518275317</v>
      </c>
      <c r="J10" s="168">
        <v>8.8569897913736781</v>
      </c>
      <c r="K10" s="495">
        <v>21.286121585805006</v>
      </c>
      <c r="L10" s="499">
        <v>38.298800668941794</v>
      </c>
      <c r="M10" s="500">
        <v>22.326708806974693</v>
      </c>
      <c r="N10" s="168">
        <v>27.303877020573832</v>
      </c>
      <c r="O10" s="448"/>
      <c r="P10" s="448"/>
      <c r="Q10" s="544"/>
      <c r="R10" s="543" t="s">
        <v>172</v>
      </c>
      <c r="S10" s="549"/>
      <c r="T10" s="550">
        <v>121.43984719915994</v>
      </c>
      <c r="U10" s="551">
        <v>110.44863388832952</v>
      </c>
      <c r="V10" s="552">
        <v>98.922311349993976</v>
      </c>
      <c r="W10" s="91">
        <v>110.27026414582781</v>
      </c>
      <c r="X10" s="557">
        <v>21.4398471991599</v>
      </c>
      <c r="Y10" s="558">
        <v>10.448633888329525</v>
      </c>
      <c r="Z10" s="559">
        <v>-1.0776886500060243</v>
      </c>
      <c r="AA10" s="167">
        <v>10.270264145827809</v>
      </c>
      <c r="AB10" s="560">
        <v>21.439847199159942</v>
      </c>
      <c r="AC10" s="558">
        <v>10.448633888329525</v>
      </c>
      <c r="AD10" s="559">
        <v>-1.0776886500060243</v>
      </c>
      <c r="AE10" s="168">
        <v>10.270264145827815</v>
      </c>
    </row>
    <row r="11" spans="2:31" ht="23.25" customHeight="1">
      <c r="B11" s="480" t="s">
        <v>175</v>
      </c>
      <c r="C11" s="503">
        <v>121.26649546687563</v>
      </c>
      <c r="D11" s="501">
        <v>132.97361567672317</v>
      </c>
      <c r="E11" s="502">
        <v>112.44903978772756</v>
      </c>
      <c r="F11" s="79">
        <v>122.22971697710879</v>
      </c>
      <c r="G11" s="495">
        <v>-1.6181669157830925E-2</v>
      </c>
      <c r="H11" s="496">
        <v>-3.850492532445017</v>
      </c>
      <c r="I11" s="500">
        <v>-8.0748261075458174</v>
      </c>
      <c r="J11" s="168">
        <v>-3.9858645017111201</v>
      </c>
      <c r="K11" s="495">
        <v>21.266495466875597</v>
      </c>
      <c r="L11" s="499">
        <v>32.973615676723171</v>
      </c>
      <c r="M11" s="500">
        <v>12.449039787727557</v>
      </c>
      <c r="N11" s="168">
        <v>22.229716977108776</v>
      </c>
      <c r="O11" s="448"/>
      <c r="P11" s="448"/>
      <c r="Q11" s="544"/>
      <c r="R11" s="543" t="s">
        <v>173</v>
      </c>
      <c r="S11" s="561"/>
      <c r="T11" s="550">
        <v>121.9642937880258</v>
      </c>
      <c r="U11" s="551">
        <v>117.71986545830381</v>
      </c>
      <c r="V11" s="552">
        <v>111.15379042843341</v>
      </c>
      <c r="W11" s="79">
        <v>116.94598322492101</v>
      </c>
      <c r="X11" s="557">
        <v>0.43185708888925944</v>
      </c>
      <c r="Y11" s="558">
        <v>6.5833603495050568</v>
      </c>
      <c r="Z11" s="559">
        <v>12.364732396075567</v>
      </c>
      <c r="AA11" s="167">
        <v>6.0539612658085531</v>
      </c>
      <c r="AB11" s="557">
        <v>21.964293788025827</v>
      </c>
      <c r="AC11" s="562">
        <v>17.719865458303815</v>
      </c>
      <c r="AD11" s="563">
        <v>11.15379042843341</v>
      </c>
      <c r="AE11" s="168">
        <v>16.945983224921019</v>
      </c>
    </row>
    <row r="12" spans="2:31" ht="21" customHeight="1">
      <c r="B12" s="480" t="s">
        <v>176</v>
      </c>
      <c r="C12" s="503">
        <v>139.74711727993184</v>
      </c>
      <c r="D12" s="501">
        <v>120.81403180594532</v>
      </c>
      <c r="E12" s="502">
        <v>128.98819099404065</v>
      </c>
      <c r="F12" s="79">
        <v>129.84978002663925</v>
      </c>
      <c r="G12" s="495">
        <v>15.239676665764847</v>
      </c>
      <c r="H12" s="496">
        <v>-9.1443583066429142</v>
      </c>
      <c r="I12" s="500">
        <v>14.70813022284085</v>
      </c>
      <c r="J12" s="168">
        <v>6.2342147539763602</v>
      </c>
      <c r="K12" s="495">
        <v>15.07517549058521</v>
      </c>
      <c r="L12" s="499">
        <v>9.384813150424165</v>
      </c>
      <c r="M12" s="500">
        <v>30.393426147991534</v>
      </c>
      <c r="N12" s="168">
        <v>18.284471596333635</v>
      </c>
      <c r="O12" s="448"/>
      <c r="P12" s="448"/>
      <c r="Q12" s="544"/>
      <c r="R12" s="543" t="s">
        <v>174</v>
      </c>
      <c r="S12" s="561"/>
      <c r="T12" s="550">
        <v>121.28612158580501</v>
      </c>
      <c r="U12" s="564">
        <v>138.29880066894179</v>
      </c>
      <c r="V12" s="565">
        <v>122.32670880697469</v>
      </c>
      <c r="W12" s="79">
        <v>127.30387702057384</v>
      </c>
      <c r="X12" s="557">
        <v>-0.55604159312352408</v>
      </c>
      <c r="Y12" s="558">
        <v>17.481276529259219</v>
      </c>
      <c r="Z12" s="563">
        <v>10.051765518275317</v>
      </c>
      <c r="AA12" s="168">
        <v>8.8569897913736781</v>
      </c>
      <c r="AB12" s="557">
        <v>21.286121585805006</v>
      </c>
      <c r="AC12" s="562">
        <v>38.298800668941794</v>
      </c>
      <c r="AD12" s="563">
        <v>22.326708806974693</v>
      </c>
      <c r="AE12" s="168">
        <v>27.303877020573832</v>
      </c>
    </row>
    <row r="13" spans="2:31" ht="21" customHeight="1">
      <c r="B13" s="480" t="s">
        <v>177</v>
      </c>
      <c r="C13" s="503">
        <v>141.42467646144863</v>
      </c>
      <c r="D13" s="501">
        <v>137.74999890301035</v>
      </c>
      <c r="E13" s="502">
        <v>133.20073095231629</v>
      </c>
      <c r="F13" s="79">
        <v>137.45846877225841</v>
      </c>
      <c r="G13" s="495">
        <v>1.2004248918826761</v>
      </c>
      <c r="H13" s="496">
        <v>14.018211994007473</v>
      </c>
      <c r="I13" s="500">
        <v>3.2658338145623418</v>
      </c>
      <c r="J13" s="168">
        <v>5.859608498418865</v>
      </c>
      <c r="K13" s="495">
        <v>15.955803185516743</v>
      </c>
      <c r="L13" s="499">
        <v>17.015083534733705</v>
      </c>
      <c r="M13" s="500">
        <v>19.834627716162174</v>
      </c>
      <c r="N13" s="168">
        <v>17.601838145470875</v>
      </c>
      <c r="O13" s="448"/>
      <c r="P13" s="448"/>
      <c r="Q13" s="544"/>
      <c r="R13" s="543" t="s">
        <v>175</v>
      </c>
      <c r="S13" s="561"/>
      <c r="T13" s="566">
        <v>121.26649546687563</v>
      </c>
      <c r="U13" s="564">
        <v>132.97361567672317</v>
      </c>
      <c r="V13" s="565">
        <v>112.44903978772756</v>
      </c>
      <c r="W13" s="79">
        <v>122.22971697710879</v>
      </c>
      <c r="X13" s="557">
        <v>-1.6181669157830925E-2</v>
      </c>
      <c r="Y13" s="558">
        <v>-3.850492532445017</v>
      </c>
      <c r="Z13" s="563">
        <v>-8.0748261075458174</v>
      </c>
      <c r="AA13" s="168">
        <v>-3.9858645017111201</v>
      </c>
      <c r="AB13" s="557">
        <v>21.266495466875597</v>
      </c>
      <c r="AC13" s="562">
        <v>32.973615676723171</v>
      </c>
      <c r="AD13" s="563">
        <v>12.449039787727557</v>
      </c>
      <c r="AE13" s="168">
        <v>22.229716977108776</v>
      </c>
    </row>
    <row r="14" spans="2:31" ht="18.75" customHeight="1">
      <c r="B14" s="480" t="s">
        <v>178</v>
      </c>
      <c r="C14" s="488">
        <v>141.39966104386656</v>
      </c>
      <c r="D14" s="501">
        <v>133.30040507007956</v>
      </c>
      <c r="E14" s="502">
        <v>139.72716085725153</v>
      </c>
      <c r="F14" s="91">
        <v>138.14240899039922</v>
      </c>
      <c r="G14" s="495">
        <v>-1.7688156132280142E-2</v>
      </c>
      <c r="H14" s="496">
        <v>-3.2301951857464246</v>
      </c>
      <c r="I14" s="500">
        <v>4.8996952631375592</v>
      </c>
      <c r="J14" s="168">
        <v>0.49756135380350486</v>
      </c>
      <c r="K14" s="495">
        <v>16.583545747096906</v>
      </c>
      <c r="L14" s="499">
        <v>-3.6142002495215735</v>
      </c>
      <c r="M14" s="500">
        <v>14.224573047030859</v>
      </c>
      <c r="N14" s="168">
        <v>9.0646395148687304</v>
      </c>
      <c r="O14" s="448"/>
      <c r="P14" s="448"/>
      <c r="Q14" s="544"/>
      <c r="R14" s="543" t="s">
        <v>176</v>
      </c>
      <c r="S14" s="561"/>
      <c r="T14" s="566">
        <v>139.74711727993184</v>
      </c>
      <c r="U14" s="564">
        <v>120.81403180594532</v>
      </c>
      <c r="V14" s="565">
        <v>128.98819099404065</v>
      </c>
      <c r="W14" s="79">
        <v>129.84978002663925</v>
      </c>
      <c r="X14" s="557">
        <v>15.239676665764847</v>
      </c>
      <c r="Y14" s="558">
        <v>-9.1443583066429142</v>
      </c>
      <c r="Z14" s="563">
        <v>14.70813022284085</v>
      </c>
      <c r="AA14" s="168">
        <v>6.2342147539763602</v>
      </c>
      <c r="AB14" s="557">
        <v>15.07517549058521</v>
      </c>
      <c r="AC14" s="562">
        <v>9.384813150424165</v>
      </c>
      <c r="AD14" s="563">
        <v>30.393426147991534</v>
      </c>
      <c r="AE14" s="168">
        <v>18.284471596333635</v>
      </c>
    </row>
    <row r="15" spans="2:31" ht="21.75" customHeight="1">
      <c r="B15" s="480" t="s">
        <v>179</v>
      </c>
      <c r="C15" s="488">
        <v>139.60427545404016</v>
      </c>
      <c r="D15" s="501">
        <v>134.29111127491859</v>
      </c>
      <c r="E15" s="502">
        <v>142.10098336596099</v>
      </c>
      <c r="F15" s="91">
        <v>138.6654566983066</v>
      </c>
      <c r="G15" s="495">
        <v>-1.2697241114810112</v>
      </c>
      <c r="H15" s="496">
        <v>0.74321319902830396</v>
      </c>
      <c r="I15" s="500">
        <v>1.6988984061120362</v>
      </c>
      <c r="J15" s="168">
        <v>0.3786293519347339</v>
      </c>
      <c r="K15" s="495">
        <v>15.121884999285371</v>
      </c>
      <c r="L15" s="499">
        <v>0.99079474637917997</v>
      </c>
      <c r="M15" s="500">
        <v>26.369227904665109</v>
      </c>
      <c r="N15" s="168">
        <v>14.16063588344322</v>
      </c>
      <c r="O15" s="448"/>
      <c r="P15" s="448"/>
      <c r="Q15" s="544"/>
      <c r="R15" s="543" t="s">
        <v>177</v>
      </c>
      <c r="S15" s="561"/>
      <c r="T15" s="566">
        <v>141.42467646144863</v>
      </c>
      <c r="U15" s="564">
        <v>137.74999890301035</v>
      </c>
      <c r="V15" s="565">
        <v>133.20073095231629</v>
      </c>
      <c r="W15" s="79">
        <v>137.45846877225841</v>
      </c>
      <c r="X15" s="557">
        <v>1.2004248918826761</v>
      </c>
      <c r="Y15" s="558">
        <v>14.018211994007473</v>
      </c>
      <c r="Z15" s="563">
        <v>3.2658338145623418</v>
      </c>
      <c r="AA15" s="168">
        <v>5.859608498418865</v>
      </c>
      <c r="AB15" s="557">
        <v>15.955803185516743</v>
      </c>
      <c r="AC15" s="562">
        <v>17.015083534733705</v>
      </c>
      <c r="AD15" s="563">
        <v>19.834627716162174</v>
      </c>
      <c r="AE15" s="168">
        <v>17.601838145470875</v>
      </c>
    </row>
    <row r="16" spans="2:31" ht="21.75" customHeight="1">
      <c r="B16" s="480" t="s">
        <v>180</v>
      </c>
      <c r="C16" s="488">
        <v>175.56374821158653</v>
      </c>
      <c r="D16" s="501">
        <v>137.7021129390516</v>
      </c>
      <c r="E16" s="502">
        <v>166.1846172421846</v>
      </c>
      <c r="F16" s="91">
        <v>159.81682613094088</v>
      </c>
      <c r="G16" s="495">
        <v>25.758145759214074</v>
      </c>
      <c r="H16" s="496">
        <v>2.5400055385274669</v>
      </c>
      <c r="I16" s="500">
        <v>16.9482527887929</v>
      </c>
      <c r="J16" s="168">
        <v>15.253524515952918</v>
      </c>
      <c r="K16" s="495">
        <v>25.629602691488287</v>
      </c>
      <c r="L16" s="499">
        <v>13.978575899389199</v>
      </c>
      <c r="M16" s="500">
        <v>28.837078775577567</v>
      </c>
      <c r="N16" s="168">
        <v>22.815085788818351</v>
      </c>
      <c r="O16" s="448"/>
      <c r="P16" s="448"/>
      <c r="Q16" s="544"/>
      <c r="R16" s="543" t="s">
        <v>178</v>
      </c>
      <c r="S16" s="561"/>
      <c r="T16" s="550">
        <v>141.39966104386656</v>
      </c>
      <c r="U16" s="564">
        <v>133.30040507007956</v>
      </c>
      <c r="V16" s="565">
        <v>139.72716085725153</v>
      </c>
      <c r="W16" s="91">
        <v>138.14240899039922</v>
      </c>
      <c r="X16" s="557">
        <v>-1.7688156132280142E-2</v>
      </c>
      <c r="Y16" s="558">
        <v>-3.2301951857464246</v>
      </c>
      <c r="Z16" s="563">
        <v>4.8996952631375592</v>
      </c>
      <c r="AA16" s="168">
        <v>0.49756135380350486</v>
      </c>
      <c r="AB16" s="557">
        <v>16.583545747096906</v>
      </c>
      <c r="AC16" s="562">
        <v>-3.6142002495215735</v>
      </c>
      <c r="AD16" s="563">
        <v>14.224573047030859</v>
      </c>
      <c r="AE16" s="168">
        <v>9.0646395148687304</v>
      </c>
    </row>
    <row r="17" spans="2:31" ht="21.75" customHeight="1">
      <c r="B17" s="480" t="s">
        <v>181</v>
      </c>
      <c r="C17" s="488">
        <v>168.62811024237814</v>
      </c>
      <c r="D17" s="501">
        <v>141.04783317286163</v>
      </c>
      <c r="E17" s="490">
        <v>172.19784451527539</v>
      </c>
      <c r="F17" s="91">
        <v>160.62459597683838</v>
      </c>
      <c r="G17" s="495">
        <v>-3.9504954979940834</v>
      </c>
      <c r="H17" s="496">
        <v>2.4296796631514894</v>
      </c>
      <c r="I17" s="500">
        <v>3.6184018550450929</v>
      </c>
      <c r="J17" s="167">
        <v>0.50543479397823887</v>
      </c>
      <c r="K17" s="495">
        <v>19.235280901169304</v>
      </c>
      <c r="L17" s="499">
        <v>2.394072084293299</v>
      </c>
      <c r="M17" s="500">
        <v>29.276951623425731</v>
      </c>
      <c r="N17" s="168">
        <v>16.968768202962778</v>
      </c>
      <c r="Q17" s="544"/>
      <c r="R17" s="543" t="s">
        <v>179</v>
      </c>
      <c r="S17" s="561"/>
      <c r="T17" s="550">
        <v>139.60427545404016</v>
      </c>
      <c r="U17" s="564">
        <v>134.29111127491859</v>
      </c>
      <c r="V17" s="565">
        <v>142.10098336596099</v>
      </c>
      <c r="W17" s="91">
        <v>138.6654566983066</v>
      </c>
      <c r="X17" s="557">
        <v>-1.2697241114810112</v>
      </c>
      <c r="Y17" s="558">
        <v>0.74321319902830396</v>
      </c>
      <c r="Z17" s="563">
        <v>1.6988984061120362</v>
      </c>
      <c r="AA17" s="168">
        <v>0.3786293519347339</v>
      </c>
      <c r="AB17" s="557">
        <v>15.121884999285371</v>
      </c>
      <c r="AC17" s="562">
        <v>0.99079474637917997</v>
      </c>
      <c r="AD17" s="563">
        <v>26.369227904665109</v>
      </c>
      <c r="AE17" s="168">
        <v>14.16063588344322</v>
      </c>
    </row>
    <row r="18" spans="2:31" ht="21.75" customHeight="1">
      <c r="B18" s="480" t="s">
        <v>182</v>
      </c>
      <c r="C18" s="488">
        <v>171.03455942418728</v>
      </c>
      <c r="D18" s="501">
        <v>125.6741336702423</v>
      </c>
      <c r="E18" s="490">
        <v>166.8346128895719</v>
      </c>
      <c r="F18" s="91">
        <v>154.51443532800047</v>
      </c>
      <c r="G18" s="495">
        <v>1.4270747494888241</v>
      </c>
      <c r="H18" s="496">
        <v>-10.899635362549702</v>
      </c>
      <c r="I18" s="500">
        <v>-3.1145753541808858</v>
      </c>
      <c r="J18" s="167">
        <v>-3.8040006337005678</v>
      </c>
      <c r="K18" s="495">
        <v>20.958252771997138</v>
      </c>
      <c r="L18" s="499">
        <v>-5.7211164480917631</v>
      </c>
      <c r="M18" s="500">
        <v>19.400273981100895</v>
      </c>
      <c r="N18" s="168">
        <v>11.545803435002091</v>
      </c>
      <c r="Q18" s="544"/>
      <c r="R18" s="543" t="s">
        <v>180</v>
      </c>
      <c r="S18" s="561"/>
      <c r="T18" s="550">
        <v>175.56374821158653</v>
      </c>
      <c r="U18" s="564">
        <v>137.7021129390516</v>
      </c>
      <c r="V18" s="565">
        <v>166.1846172421846</v>
      </c>
      <c r="W18" s="91">
        <v>159.81682613094088</v>
      </c>
      <c r="X18" s="557">
        <v>25.758145759214074</v>
      </c>
      <c r="Y18" s="558">
        <v>2.5400055385274669</v>
      </c>
      <c r="Z18" s="563">
        <v>16.9482527887929</v>
      </c>
      <c r="AA18" s="168">
        <v>15.253524515952918</v>
      </c>
      <c r="AB18" s="557">
        <v>25.629602691488287</v>
      </c>
      <c r="AC18" s="562">
        <v>13.978575899389199</v>
      </c>
      <c r="AD18" s="563">
        <v>28.837078775577567</v>
      </c>
      <c r="AE18" s="168">
        <v>22.815085788818351</v>
      </c>
    </row>
    <row r="19" spans="2:31" ht="21.75" customHeight="1">
      <c r="B19" s="480" t="s">
        <v>183</v>
      </c>
      <c r="C19" s="504">
        <v>167.4650340400415</v>
      </c>
      <c r="D19" s="505">
        <v>133.89539576038521</v>
      </c>
      <c r="E19" s="506">
        <v>180.75259456810525</v>
      </c>
      <c r="F19" s="160">
        <v>160.7043414561773</v>
      </c>
      <c r="G19" s="507">
        <v>-2.0870199544250596</v>
      </c>
      <c r="H19" s="508">
        <v>6.5417296702555916</v>
      </c>
      <c r="I19" s="509">
        <v>8.3423825772567284</v>
      </c>
      <c r="J19" s="169">
        <v>4.0060374391797069</v>
      </c>
      <c r="K19" s="507">
        <v>19.956952246189275</v>
      </c>
      <c r="L19" s="508">
        <v>-0.29466992325596664</v>
      </c>
      <c r="M19" s="509">
        <v>27.200101143988917</v>
      </c>
      <c r="N19" s="168">
        <v>15.620794488974076</v>
      </c>
      <c r="Q19" s="544"/>
      <c r="R19" s="543" t="s">
        <v>181</v>
      </c>
      <c r="S19" s="561"/>
      <c r="T19" s="550">
        <v>168.62811024237814</v>
      </c>
      <c r="U19" s="564">
        <v>141.04783317286163</v>
      </c>
      <c r="V19" s="552">
        <v>172.19784451527539</v>
      </c>
      <c r="W19" s="91">
        <v>160.62459597683838</v>
      </c>
      <c r="X19" s="557">
        <v>-3.9504954979940834</v>
      </c>
      <c r="Y19" s="558">
        <v>2.4296796631514894</v>
      </c>
      <c r="Z19" s="563">
        <v>3.6184018550450929</v>
      </c>
      <c r="AA19" s="167">
        <v>0.50543479397823887</v>
      </c>
      <c r="AB19" s="557">
        <v>19.235280901169304</v>
      </c>
      <c r="AC19" s="562">
        <v>2.394072084293299</v>
      </c>
      <c r="AD19" s="563">
        <v>29.276951623425731</v>
      </c>
      <c r="AE19" s="168">
        <v>16.968768202962778</v>
      </c>
    </row>
    <row r="20" spans="2:31" ht="21.75" customHeight="1">
      <c r="B20" s="480" t="s">
        <v>184</v>
      </c>
      <c r="C20" s="504">
        <v>170.87960096519407</v>
      </c>
      <c r="D20" s="505">
        <v>145.53876802212707</v>
      </c>
      <c r="E20" s="506">
        <v>200.8156841373185</v>
      </c>
      <c r="F20" s="160">
        <v>172.41135104154657</v>
      </c>
      <c r="G20" s="507">
        <v>2.03897305770478</v>
      </c>
      <c r="H20" s="508">
        <v>8.695872024291603</v>
      </c>
      <c r="I20" s="509">
        <v>11.099751910700093</v>
      </c>
      <c r="J20" s="169">
        <v>7.2848122703403533</v>
      </c>
      <c r="K20" s="507">
        <v>-2.6680606298899505</v>
      </c>
      <c r="L20" s="508">
        <v>5.6910202144422044</v>
      </c>
      <c r="M20" s="509">
        <v>20.838912451605125</v>
      </c>
      <c r="N20" s="168">
        <v>7.9539573453857928</v>
      </c>
      <c r="Q20" s="544"/>
      <c r="R20" s="543" t="s">
        <v>182</v>
      </c>
      <c r="S20" s="561"/>
      <c r="T20" s="550">
        <v>171.03455942418728</v>
      </c>
      <c r="U20" s="564">
        <v>125.6741336702423</v>
      </c>
      <c r="V20" s="552">
        <v>166.8346128895719</v>
      </c>
      <c r="W20" s="91">
        <v>154.51443532800047</v>
      </c>
      <c r="X20" s="557">
        <v>1.4270747494888241</v>
      </c>
      <c r="Y20" s="558">
        <v>-10.899635362549702</v>
      </c>
      <c r="Z20" s="563">
        <v>-3.1145753541808858</v>
      </c>
      <c r="AA20" s="167">
        <v>-3.8040006337005678</v>
      </c>
      <c r="AB20" s="557">
        <v>20.958252771997138</v>
      </c>
      <c r="AC20" s="562">
        <v>-5.7211164480917631</v>
      </c>
      <c r="AD20" s="563">
        <v>19.400273981100895</v>
      </c>
      <c r="AE20" s="168">
        <v>11.545803435002091</v>
      </c>
    </row>
    <row r="21" spans="2:31" ht="21.75" customHeight="1">
      <c r="B21" s="480" t="s">
        <v>185</v>
      </c>
      <c r="C21" s="504">
        <v>167.86448840052577</v>
      </c>
      <c r="D21" s="505">
        <v>153.89490995547618</v>
      </c>
      <c r="E21" s="506">
        <v>193.797358263164</v>
      </c>
      <c r="F21" s="160">
        <v>171.85225220638867</v>
      </c>
      <c r="G21" s="507">
        <v>-1.7644660612722589</v>
      </c>
      <c r="H21" s="508">
        <v>5.7415230642042303</v>
      </c>
      <c r="I21" s="509">
        <v>-3.4949092269881419</v>
      </c>
      <c r="J21" s="169">
        <v>-0.32428191750737767</v>
      </c>
      <c r="K21" s="507">
        <v>-0.45284374043851017</v>
      </c>
      <c r="L21" s="508">
        <v>9.108312048204084</v>
      </c>
      <c r="M21" s="509">
        <v>12.54342864086928</v>
      </c>
      <c r="N21" s="168">
        <v>7.0662989828782843</v>
      </c>
      <c r="Q21" s="544"/>
      <c r="R21" s="543" t="s">
        <v>183</v>
      </c>
      <c r="S21" s="544"/>
      <c r="T21" s="567">
        <v>167.4650340400415</v>
      </c>
      <c r="U21" s="568">
        <v>133.89539576038521</v>
      </c>
      <c r="V21" s="569">
        <v>180.75259456810525</v>
      </c>
      <c r="W21" s="160">
        <v>160.7043414561773</v>
      </c>
      <c r="X21" s="570">
        <v>-2.0870199544250596</v>
      </c>
      <c r="Y21" s="571">
        <v>6.5417296702555916</v>
      </c>
      <c r="Z21" s="572">
        <v>8.3423825772567284</v>
      </c>
      <c r="AA21" s="169">
        <v>4.0060374391797069</v>
      </c>
      <c r="AB21" s="570">
        <v>19.956952246189275</v>
      </c>
      <c r="AC21" s="571">
        <v>-0.29466992325596664</v>
      </c>
      <c r="AD21" s="572">
        <v>27.200101143988917</v>
      </c>
      <c r="AE21" s="168">
        <v>15.620794488974076</v>
      </c>
    </row>
    <row r="22" spans="2:31" ht="21.75" customHeight="1">
      <c r="B22" s="480" t="s">
        <v>186</v>
      </c>
      <c r="C22" s="504">
        <v>183.70289624966216</v>
      </c>
      <c r="D22" s="505">
        <v>155.1934464065844</v>
      </c>
      <c r="E22" s="506">
        <v>200.41106456600338</v>
      </c>
      <c r="F22" s="160">
        <v>179.76913574074999</v>
      </c>
      <c r="G22" s="507">
        <v>9.4352343369645979</v>
      </c>
      <c r="H22" s="508">
        <v>0.8437812865181229</v>
      </c>
      <c r="I22" s="509">
        <v>3.4126916703675505</v>
      </c>
      <c r="J22" s="169">
        <v>4.6067964968264761</v>
      </c>
      <c r="K22" s="507">
        <v>7.4068871625270845</v>
      </c>
      <c r="L22" s="499">
        <v>23.488773603801505</v>
      </c>
      <c r="M22" s="500">
        <v>20.125590904002493</v>
      </c>
      <c r="N22" s="167">
        <v>17.007083890110362</v>
      </c>
      <c r="Q22" s="544"/>
      <c r="R22" s="543" t="s">
        <v>184</v>
      </c>
      <c r="S22" s="544"/>
      <c r="T22" s="567">
        <v>170.87960096519407</v>
      </c>
      <c r="U22" s="568">
        <v>145.53876802212707</v>
      </c>
      <c r="V22" s="569">
        <v>200.8156841373185</v>
      </c>
      <c r="W22" s="160">
        <v>172.41135104154657</v>
      </c>
      <c r="X22" s="570">
        <v>2.03897305770478</v>
      </c>
      <c r="Y22" s="571">
        <v>8.695872024291603</v>
      </c>
      <c r="Z22" s="572">
        <v>11.099751910700093</v>
      </c>
      <c r="AA22" s="169">
        <v>7.2848122703403533</v>
      </c>
      <c r="AB22" s="570">
        <v>-2.6680606298899505</v>
      </c>
      <c r="AC22" s="571">
        <v>5.6910202144422044</v>
      </c>
      <c r="AD22" s="572">
        <v>20.838912451605125</v>
      </c>
      <c r="AE22" s="168">
        <v>7.9539573453857928</v>
      </c>
    </row>
    <row r="23" spans="2:31" ht="21.75" customHeight="1">
      <c r="B23" s="480" t="s">
        <v>187</v>
      </c>
      <c r="C23" s="488">
        <v>195.18213701124941</v>
      </c>
      <c r="D23" s="505">
        <v>146.67351659666988</v>
      </c>
      <c r="E23" s="506">
        <v>191.65029299053541</v>
      </c>
      <c r="F23" s="160">
        <v>177.83531553281821</v>
      </c>
      <c r="G23" s="507">
        <v>6.2488077193874716</v>
      </c>
      <c r="H23" s="508">
        <v>-5.4898773158201095</v>
      </c>
      <c r="I23" s="509">
        <v>-4.3714011471570728</v>
      </c>
      <c r="J23" s="169">
        <v>-1.075724261544309</v>
      </c>
      <c r="K23" s="507">
        <v>16.550979211923519</v>
      </c>
      <c r="L23" s="499">
        <v>9.5433608928211271</v>
      </c>
      <c r="M23" s="500">
        <v>6.0290688764216043</v>
      </c>
      <c r="N23" s="167">
        <v>10.707802993722083</v>
      </c>
      <c r="Q23" s="544"/>
      <c r="R23" s="543" t="s">
        <v>185</v>
      </c>
      <c r="S23" s="544"/>
      <c r="T23" s="567">
        <v>167.86448840052577</v>
      </c>
      <c r="U23" s="568">
        <v>153.89490995547618</v>
      </c>
      <c r="V23" s="569">
        <v>193.797358263164</v>
      </c>
      <c r="W23" s="160">
        <v>171.85225220638867</v>
      </c>
      <c r="X23" s="570">
        <v>-1.7644660612722589</v>
      </c>
      <c r="Y23" s="571">
        <v>5.7415230642042303</v>
      </c>
      <c r="Z23" s="572">
        <v>-3.4949092269881419</v>
      </c>
      <c r="AA23" s="169">
        <v>-0.32428191750737767</v>
      </c>
      <c r="AB23" s="570">
        <v>-0.45284374043851017</v>
      </c>
      <c r="AC23" s="571">
        <v>9.108312048204084</v>
      </c>
      <c r="AD23" s="572">
        <v>12.54342864086928</v>
      </c>
      <c r="AE23" s="168">
        <v>7.0662989828782843</v>
      </c>
    </row>
    <row r="24" spans="2:31" ht="21.75" customHeight="1">
      <c r="B24" s="480" t="s">
        <v>188</v>
      </c>
      <c r="C24" s="504">
        <v>192.3589649859891</v>
      </c>
      <c r="D24" s="505">
        <v>167.67645157819987</v>
      </c>
      <c r="E24" s="506">
        <v>219.32349040319997</v>
      </c>
      <c r="F24" s="160">
        <v>193.11963565579632</v>
      </c>
      <c r="G24" s="507">
        <v>-1.4464295086069257</v>
      </c>
      <c r="H24" s="508">
        <v>14.31951416238617</v>
      </c>
      <c r="I24" s="509">
        <v>14.439423483704886</v>
      </c>
      <c r="J24" s="169">
        <v>8.5946484123157632</v>
      </c>
      <c r="K24" s="507">
        <v>12.569881893140717</v>
      </c>
      <c r="L24" s="499">
        <v>15.210849904066166</v>
      </c>
      <c r="M24" s="500">
        <v>9.2163151226902045</v>
      </c>
      <c r="N24" s="167">
        <v>12.332348973299029</v>
      </c>
      <c r="Q24" s="544"/>
      <c r="R24" s="543" t="s">
        <v>186</v>
      </c>
      <c r="S24" s="544"/>
      <c r="T24" s="567">
        <v>183.70289624966216</v>
      </c>
      <c r="U24" s="568">
        <v>155.1934464065844</v>
      </c>
      <c r="V24" s="569">
        <v>200.41106456600338</v>
      </c>
      <c r="W24" s="160">
        <v>179.76913574074999</v>
      </c>
      <c r="X24" s="570">
        <v>9.4352343369645979</v>
      </c>
      <c r="Y24" s="571">
        <v>0.8437812865181229</v>
      </c>
      <c r="Z24" s="572">
        <v>3.4126916703675505</v>
      </c>
      <c r="AA24" s="169">
        <v>4.6067964968264761</v>
      </c>
      <c r="AB24" s="570">
        <v>7.4068871625270845</v>
      </c>
      <c r="AC24" s="562">
        <v>23.488773603801505</v>
      </c>
      <c r="AD24" s="563">
        <v>20.125590904002493</v>
      </c>
      <c r="AE24" s="167">
        <v>17.007083890110362</v>
      </c>
    </row>
    <row r="25" spans="2:31" ht="21.75" customHeight="1">
      <c r="B25" s="480" t="s">
        <v>189</v>
      </c>
      <c r="C25" s="504">
        <v>189.88657095409886</v>
      </c>
      <c r="D25" s="505">
        <v>172.0543355207499</v>
      </c>
      <c r="E25" s="506">
        <v>211.04981319020141</v>
      </c>
      <c r="F25" s="160">
        <v>190.99690655501672</v>
      </c>
      <c r="G25" s="507">
        <v>-1.2853022119714126</v>
      </c>
      <c r="H25" s="508">
        <v>2.6109116106314474</v>
      </c>
      <c r="I25" s="509">
        <v>-3.7723625489401087</v>
      </c>
      <c r="J25" s="169">
        <v>-1.0991782858181267</v>
      </c>
      <c r="K25" s="507">
        <v>13.118964447696797</v>
      </c>
      <c r="L25" s="499">
        <v>11.799887059635353</v>
      </c>
      <c r="M25" s="500">
        <v>8.9023168745209205</v>
      </c>
      <c r="N25" s="167">
        <v>11.273722793951023</v>
      </c>
      <c r="Q25" s="544"/>
      <c r="R25" s="543" t="s">
        <v>187</v>
      </c>
      <c r="S25" s="544"/>
      <c r="T25" s="550">
        <v>195.18213701124941</v>
      </c>
      <c r="U25" s="568">
        <v>146.67351659666988</v>
      </c>
      <c r="V25" s="569">
        <v>191.65029299053541</v>
      </c>
      <c r="W25" s="160">
        <v>177.83531553281821</v>
      </c>
      <c r="X25" s="570">
        <v>6.2488077193874716</v>
      </c>
      <c r="Y25" s="571">
        <v>-5.4898773158201095</v>
      </c>
      <c r="Z25" s="572">
        <v>-4.3714011471570728</v>
      </c>
      <c r="AA25" s="169">
        <v>-1.075724261544309</v>
      </c>
      <c r="AB25" s="570">
        <v>16.550979211923519</v>
      </c>
      <c r="AC25" s="562">
        <v>9.5433608928211271</v>
      </c>
      <c r="AD25" s="563">
        <v>6.0290688764216043</v>
      </c>
      <c r="AE25" s="167">
        <v>10.707802993722083</v>
      </c>
    </row>
    <row r="26" spans="2:31" ht="21.75" customHeight="1">
      <c r="B26" s="480" t="s">
        <v>190</v>
      </c>
      <c r="C26" s="504">
        <v>185.58391664172322</v>
      </c>
      <c r="D26" s="505">
        <v>164.91136396143204</v>
      </c>
      <c r="E26" s="506">
        <v>231.67945217591117</v>
      </c>
      <c r="F26" s="160">
        <v>194.05824425968879</v>
      </c>
      <c r="G26" s="507">
        <v>-2.2659076367310433</v>
      </c>
      <c r="H26" s="508">
        <v>-4.1515789402798333</v>
      </c>
      <c r="I26" s="509">
        <v>9.7747724453648459</v>
      </c>
      <c r="J26" s="169">
        <v>1.6028205691332857</v>
      </c>
      <c r="K26" s="507">
        <v>1.0239470528023986</v>
      </c>
      <c r="L26" s="499">
        <v>6.2618092321940537</v>
      </c>
      <c r="M26" s="500">
        <v>15.602126398370501</v>
      </c>
      <c r="N26" s="167">
        <v>7.6292942277889848</v>
      </c>
      <c r="Q26" s="544"/>
      <c r="R26" s="543" t="s">
        <v>188</v>
      </c>
      <c r="S26" s="544"/>
      <c r="T26" s="567">
        <v>192.3589649859891</v>
      </c>
      <c r="U26" s="568">
        <v>167.67645157819987</v>
      </c>
      <c r="V26" s="569">
        <v>219.32349040319997</v>
      </c>
      <c r="W26" s="160">
        <v>193.11963565579632</v>
      </c>
      <c r="X26" s="570">
        <v>-1.4464295086069257</v>
      </c>
      <c r="Y26" s="571">
        <v>14.31951416238617</v>
      </c>
      <c r="Z26" s="572">
        <v>14.439423483704886</v>
      </c>
      <c r="AA26" s="169">
        <v>8.5946484123157632</v>
      </c>
      <c r="AB26" s="570">
        <v>12.569881893140717</v>
      </c>
      <c r="AC26" s="562">
        <v>15.210849904066166</v>
      </c>
      <c r="AD26" s="563">
        <v>9.2163151226902045</v>
      </c>
      <c r="AE26" s="167">
        <v>12.332348973299029</v>
      </c>
    </row>
    <row r="27" spans="2:31" ht="21.75" customHeight="1">
      <c r="B27" s="480" t="s">
        <v>191</v>
      </c>
      <c r="C27" s="504">
        <v>182.18587977990623</v>
      </c>
      <c r="D27" s="505">
        <v>160.9440543176793</v>
      </c>
      <c r="E27" s="506">
        <v>239.9704335102895</v>
      </c>
      <c r="F27" s="160">
        <v>194.366789202625</v>
      </c>
      <c r="G27" s="507">
        <v>-1.8309974933749373</v>
      </c>
      <c r="H27" s="508">
        <v>-2.4057224126049874</v>
      </c>
      <c r="I27" s="509">
        <v>3.5786433611225448</v>
      </c>
      <c r="J27" s="169">
        <v>0.15899604992988259</v>
      </c>
      <c r="K27" s="507">
        <v>-6.6585279935705017</v>
      </c>
      <c r="L27" s="499">
        <v>9.7294576772514887</v>
      </c>
      <c r="M27" s="500">
        <v>25.212661961409253</v>
      </c>
      <c r="N27" s="167">
        <v>9.4278638816967462</v>
      </c>
      <c r="Q27" s="544"/>
      <c r="R27" s="543" t="s">
        <v>189</v>
      </c>
      <c r="S27" s="544"/>
      <c r="T27" s="567">
        <v>189.88657095409886</v>
      </c>
      <c r="U27" s="568">
        <v>172.0543355207499</v>
      </c>
      <c r="V27" s="569">
        <v>211.04981319020141</v>
      </c>
      <c r="W27" s="160">
        <v>190.99690655501672</v>
      </c>
      <c r="X27" s="570">
        <v>-1.2853022119714126</v>
      </c>
      <c r="Y27" s="571">
        <v>2.6109116106314474</v>
      </c>
      <c r="Z27" s="572">
        <v>-3.7723625489401087</v>
      </c>
      <c r="AA27" s="169">
        <v>-1.0991782858181267</v>
      </c>
      <c r="AB27" s="570">
        <v>13.118964447696797</v>
      </c>
      <c r="AC27" s="562">
        <v>11.799887059635353</v>
      </c>
      <c r="AD27" s="563">
        <v>8.9023168745209205</v>
      </c>
      <c r="AE27" s="167">
        <v>11.273722793951023</v>
      </c>
    </row>
    <row r="28" spans="2:31" ht="21.75" customHeight="1">
      <c r="B28" s="480" t="s">
        <v>192</v>
      </c>
      <c r="C28" s="504">
        <v>211.10270075633454</v>
      </c>
      <c r="D28" s="505">
        <v>168.62635527867877</v>
      </c>
      <c r="E28" s="506">
        <v>245.93061827045472</v>
      </c>
      <c r="F28" s="160">
        <v>208.55322476848934</v>
      </c>
      <c r="G28" s="507">
        <v>15.872152667024437</v>
      </c>
      <c r="H28" s="508">
        <v>4.7732741626079331</v>
      </c>
      <c r="I28" s="509">
        <v>2.4837162949533393</v>
      </c>
      <c r="J28" s="169">
        <v>7.2987960669943277</v>
      </c>
      <c r="K28" s="507">
        <v>9.7441446369347346</v>
      </c>
      <c r="L28" s="499">
        <v>0.5665099013834265</v>
      </c>
      <c r="M28" s="500">
        <v>12.131453780140333</v>
      </c>
      <c r="N28" s="167">
        <v>7.4807027728194981</v>
      </c>
      <c r="Q28" s="544"/>
      <c r="R28" s="543" t="s">
        <v>190</v>
      </c>
      <c r="S28" s="544"/>
      <c r="T28" s="567">
        <v>185.58391664172322</v>
      </c>
      <c r="U28" s="568">
        <v>164.91136396143204</v>
      </c>
      <c r="V28" s="569">
        <v>231.67945217591117</v>
      </c>
      <c r="W28" s="160">
        <v>194.05824425968879</v>
      </c>
      <c r="X28" s="570">
        <v>-2.2659076367310433</v>
      </c>
      <c r="Y28" s="571">
        <v>-4.1515789402798333</v>
      </c>
      <c r="Z28" s="572">
        <v>9.7747724453648459</v>
      </c>
      <c r="AA28" s="169">
        <v>1.6028205691332857</v>
      </c>
      <c r="AB28" s="570">
        <v>1.0239470528023986</v>
      </c>
      <c r="AC28" s="562">
        <v>6.2618092321940537</v>
      </c>
      <c r="AD28" s="563">
        <v>15.602126398370501</v>
      </c>
      <c r="AE28" s="167">
        <v>7.6292942277889848</v>
      </c>
    </row>
    <row r="29" spans="2:31" ht="21.75" customHeight="1">
      <c r="B29" s="480" t="s">
        <v>193</v>
      </c>
      <c r="C29" s="504">
        <v>200.70342286803563</v>
      </c>
      <c r="D29" s="505">
        <v>173.5808393127075</v>
      </c>
      <c r="E29" s="506">
        <v>253.91381374839864</v>
      </c>
      <c r="F29" s="160">
        <v>209.39935864304724</v>
      </c>
      <c r="G29" s="507">
        <v>-4.9261699878971683</v>
      </c>
      <c r="H29" s="508">
        <v>2.9381433441058107</v>
      </c>
      <c r="I29" s="509">
        <v>3.2461169471646087</v>
      </c>
      <c r="J29" s="169">
        <v>0.40571603507792986</v>
      </c>
      <c r="K29" s="507">
        <v>5.6964807250911491</v>
      </c>
      <c r="L29" s="499">
        <v>0.88722192750179829</v>
      </c>
      <c r="M29" s="500">
        <v>20.30989741723559</v>
      </c>
      <c r="N29" s="167">
        <v>8.9645333566095129</v>
      </c>
      <c r="Q29" s="544"/>
      <c r="R29" s="543" t="s">
        <v>191</v>
      </c>
      <c r="S29" s="544"/>
      <c r="T29" s="567">
        <v>182.18587977990623</v>
      </c>
      <c r="U29" s="568">
        <v>160.9440543176793</v>
      </c>
      <c r="V29" s="569">
        <v>239.9704335102895</v>
      </c>
      <c r="W29" s="160">
        <v>194.366789202625</v>
      </c>
      <c r="X29" s="570">
        <v>-1.8309974933749373</v>
      </c>
      <c r="Y29" s="571">
        <v>-2.4057224126049874</v>
      </c>
      <c r="Z29" s="572">
        <v>3.5786433611225448</v>
      </c>
      <c r="AA29" s="169">
        <v>0.15899604992988259</v>
      </c>
      <c r="AB29" s="570">
        <v>-6.6585279935705017</v>
      </c>
      <c r="AC29" s="562">
        <v>9.7294576772514887</v>
      </c>
      <c r="AD29" s="563">
        <v>25.212661961409253</v>
      </c>
      <c r="AE29" s="167">
        <v>9.4278638816967462</v>
      </c>
    </row>
    <row r="30" spans="2:31" ht="21.75" customHeight="1">
      <c r="B30" s="480" t="s">
        <v>194</v>
      </c>
      <c r="C30" s="504">
        <v>194.52789422656792</v>
      </c>
      <c r="D30" s="505">
        <v>183.89533600902874</v>
      </c>
      <c r="E30" s="506">
        <v>255.46960961052224</v>
      </c>
      <c r="F30" s="160">
        <v>211.29761328203963</v>
      </c>
      <c r="G30" s="507">
        <v>-3.0769423626263546</v>
      </c>
      <c r="H30" s="508">
        <v>5.9421862097000115</v>
      </c>
      <c r="I30" s="509">
        <v>0.61272596364733545</v>
      </c>
      <c r="J30" s="169">
        <v>0.90652361654473168</v>
      </c>
      <c r="K30" s="507">
        <v>4.8193710676509767</v>
      </c>
      <c r="L30" s="499">
        <v>11.511621510835667</v>
      </c>
      <c r="M30" s="500">
        <v>10.268565991146914</v>
      </c>
      <c r="N30" s="167">
        <v>8.8665195232111866</v>
      </c>
      <c r="Q30" s="544"/>
      <c r="R30" s="543" t="s">
        <v>192</v>
      </c>
      <c r="S30" s="544"/>
      <c r="T30" s="567">
        <v>211.10270075633454</v>
      </c>
      <c r="U30" s="568">
        <v>168.62635527867877</v>
      </c>
      <c r="V30" s="569">
        <v>245.93061827045472</v>
      </c>
      <c r="W30" s="160">
        <v>208.55322476848934</v>
      </c>
      <c r="X30" s="570">
        <v>15.872152667024437</v>
      </c>
      <c r="Y30" s="571">
        <v>4.7732741626079331</v>
      </c>
      <c r="Z30" s="572">
        <v>2.4837162949533393</v>
      </c>
      <c r="AA30" s="169">
        <v>7.2987960669943277</v>
      </c>
      <c r="AB30" s="570">
        <v>9.7441446369347346</v>
      </c>
      <c r="AC30" s="562">
        <v>0.5665099013834265</v>
      </c>
      <c r="AD30" s="563">
        <v>12.131453780140333</v>
      </c>
      <c r="AE30" s="167">
        <v>7.4807027728194981</v>
      </c>
    </row>
    <row r="31" spans="2:31" ht="21.75" customHeight="1">
      <c r="B31" s="480" t="s">
        <v>195</v>
      </c>
      <c r="C31" s="504">
        <v>184.82686508754676</v>
      </c>
      <c r="D31" s="505">
        <v>196.00907224605058</v>
      </c>
      <c r="E31" s="506">
        <v>245.75237081276336</v>
      </c>
      <c r="F31" s="160">
        <v>208.86276938212026</v>
      </c>
      <c r="G31" s="507">
        <v>-4.986960444717667</v>
      </c>
      <c r="H31" s="508">
        <v>6.5872993301075837</v>
      </c>
      <c r="I31" s="509">
        <v>-3.8036770058768781</v>
      </c>
      <c r="J31" s="169">
        <v>-1.1523291068457695</v>
      </c>
      <c r="K31" s="507">
        <v>1.4496103160305438</v>
      </c>
      <c r="L31" s="499">
        <v>21.787085007289704</v>
      </c>
      <c r="M31" s="500">
        <v>2.409437370219166</v>
      </c>
      <c r="N31" s="167">
        <v>8.5487108978464708</v>
      </c>
      <c r="Q31" s="544"/>
      <c r="R31" s="543" t="s">
        <v>193</v>
      </c>
      <c r="S31" s="544"/>
      <c r="T31" s="567">
        <v>200.70342286803563</v>
      </c>
      <c r="U31" s="568">
        <v>173.5808393127075</v>
      </c>
      <c r="V31" s="569">
        <v>253.91381374839864</v>
      </c>
      <c r="W31" s="160">
        <v>209.39935864304724</v>
      </c>
      <c r="X31" s="570">
        <v>-4.9261699878971683</v>
      </c>
      <c r="Y31" s="571">
        <v>2.9381433441058107</v>
      </c>
      <c r="Z31" s="572">
        <v>3.2461169471646087</v>
      </c>
      <c r="AA31" s="169">
        <v>0.40571603507792986</v>
      </c>
      <c r="AB31" s="570">
        <v>5.6964807250911491</v>
      </c>
      <c r="AC31" s="562">
        <v>0.88722192750179829</v>
      </c>
      <c r="AD31" s="563">
        <v>20.30989741723559</v>
      </c>
      <c r="AE31" s="167">
        <v>8.9645333566095129</v>
      </c>
    </row>
    <row r="32" spans="2:31" ht="21.75" customHeight="1">
      <c r="B32" s="480" t="s">
        <v>196</v>
      </c>
      <c r="C32" s="504">
        <v>217.91829314625164</v>
      </c>
      <c r="D32" s="505">
        <v>184.95870793803894</v>
      </c>
      <c r="E32" s="506">
        <v>270.26406899565671</v>
      </c>
      <c r="F32" s="160">
        <v>224.38035669331575</v>
      </c>
      <c r="G32" s="507">
        <v>17.904014139411231</v>
      </c>
      <c r="H32" s="508">
        <v>-5.6376800223512475</v>
      </c>
      <c r="I32" s="509">
        <v>9.9741451534433452</v>
      </c>
      <c r="J32" s="169">
        <v>7.4295612172055456</v>
      </c>
      <c r="K32" s="507">
        <v>3.2285671218313752</v>
      </c>
      <c r="L32" s="499">
        <v>9.6855278834489837</v>
      </c>
      <c r="M32" s="500">
        <v>9.8944372589028404</v>
      </c>
      <c r="N32" s="167">
        <v>7.6028440880610662</v>
      </c>
      <c r="Q32" s="544"/>
      <c r="R32" s="543" t="s">
        <v>194</v>
      </c>
      <c r="S32" s="544"/>
      <c r="T32" s="567">
        <v>194.52789422656792</v>
      </c>
      <c r="U32" s="568">
        <v>183.89533600902874</v>
      </c>
      <c r="V32" s="569">
        <v>255.46960961052224</v>
      </c>
      <c r="W32" s="160">
        <v>211.29761328203963</v>
      </c>
      <c r="X32" s="570">
        <v>-3.0769423626263546</v>
      </c>
      <c r="Y32" s="571">
        <v>5.9421862097000115</v>
      </c>
      <c r="Z32" s="572">
        <v>0.61272596364733545</v>
      </c>
      <c r="AA32" s="169">
        <v>0.90652361654473168</v>
      </c>
      <c r="AB32" s="570">
        <v>4.8193710676509767</v>
      </c>
      <c r="AC32" s="562">
        <v>11.511621510835667</v>
      </c>
      <c r="AD32" s="563">
        <v>10.268565991146914</v>
      </c>
      <c r="AE32" s="167">
        <v>8.8665195232111866</v>
      </c>
    </row>
    <row r="33" spans="1:254" ht="21.75" customHeight="1">
      <c r="A33" s="448"/>
      <c r="B33" s="480" t="s">
        <v>197</v>
      </c>
      <c r="C33" s="504">
        <v>244.78513829380844</v>
      </c>
      <c r="D33" s="505">
        <v>190.00599450703146</v>
      </c>
      <c r="E33" s="506">
        <v>267.53989148711196</v>
      </c>
      <c r="F33" s="160">
        <v>234.11034142931729</v>
      </c>
      <c r="G33" s="507">
        <v>12.32886177642996</v>
      </c>
      <c r="H33" s="508">
        <v>2.7288720954318819</v>
      </c>
      <c r="I33" s="509">
        <v>-1.0079688057196137</v>
      </c>
      <c r="J33" s="169">
        <v>4.3363799217506909</v>
      </c>
      <c r="K33" s="507">
        <v>21.963609188049048</v>
      </c>
      <c r="L33" s="499">
        <v>9.4625393328890937</v>
      </c>
      <c r="M33" s="500">
        <v>5.3664184463060707</v>
      </c>
      <c r="N33" s="167">
        <v>12.264188989081404</v>
      </c>
      <c r="O33" s="448"/>
      <c r="P33" s="448"/>
      <c r="Q33" s="544"/>
      <c r="R33" s="543" t="s">
        <v>195</v>
      </c>
      <c r="S33" s="544"/>
      <c r="T33" s="567">
        <v>184.82686508754676</v>
      </c>
      <c r="U33" s="568">
        <v>196.00907224605058</v>
      </c>
      <c r="V33" s="569">
        <v>245.75237081276336</v>
      </c>
      <c r="W33" s="160">
        <v>208.86276938212026</v>
      </c>
      <c r="X33" s="570">
        <v>-4.986960444717667</v>
      </c>
      <c r="Y33" s="571">
        <v>6.5872993301075837</v>
      </c>
      <c r="Z33" s="572">
        <v>-3.8036770058768781</v>
      </c>
      <c r="AA33" s="169">
        <v>-1.1523291068457695</v>
      </c>
      <c r="AB33" s="570">
        <v>1.4496103160305438</v>
      </c>
      <c r="AC33" s="562">
        <v>21.787085007289704</v>
      </c>
      <c r="AD33" s="563">
        <v>2.409437370219166</v>
      </c>
      <c r="AE33" s="167">
        <v>8.5487108978464708</v>
      </c>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8"/>
      <c r="BW33" s="448"/>
      <c r="BX33" s="448"/>
      <c r="BY33" s="448"/>
      <c r="BZ33" s="448"/>
      <c r="CA33" s="448"/>
      <c r="CB33" s="448"/>
      <c r="CC33" s="448"/>
      <c r="CD33" s="448"/>
      <c r="CE33" s="448"/>
      <c r="CF33" s="448"/>
      <c r="CG33" s="448"/>
      <c r="CH33" s="448"/>
      <c r="CI33" s="448"/>
      <c r="CJ33" s="448"/>
      <c r="CK33" s="448"/>
      <c r="CL33" s="448"/>
      <c r="CM33" s="448"/>
      <c r="CN33" s="448"/>
      <c r="CO33" s="448"/>
      <c r="CP33" s="448"/>
      <c r="CQ33" s="448"/>
      <c r="CR33" s="448"/>
      <c r="CS33" s="448"/>
      <c r="CT33" s="448"/>
      <c r="CU33" s="448"/>
      <c r="CV33" s="448"/>
      <c r="CW33" s="448"/>
      <c r="CX33" s="448"/>
      <c r="CY33" s="448"/>
      <c r="CZ33" s="448"/>
      <c r="DA33" s="448"/>
      <c r="DB33" s="448"/>
      <c r="DC33" s="448"/>
      <c r="DD33" s="448"/>
      <c r="DE33" s="448"/>
      <c r="DF33" s="448"/>
      <c r="DG33" s="448"/>
      <c r="DH33" s="448"/>
      <c r="DI33" s="448"/>
      <c r="DJ33" s="448"/>
      <c r="DK33" s="448"/>
      <c r="DL33" s="448"/>
      <c r="DM33" s="448"/>
      <c r="DN33" s="448"/>
      <c r="DO33" s="448"/>
      <c r="DP33" s="448"/>
      <c r="DQ33" s="448"/>
      <c r="DR33" s="448"/>
      <c r="DS33" s="448"/>
      <c r="DT33" s="448"/>
      <c r="DU33" s="448"/>
      <c r="DV33" s="448"/>
      <c r="DW33" s="448"/>
      <c r="DX33" s="448"/>
      <c r="DY33" s="448"/>
      <c r="DZ33" s="448"/>
      <c r="EA33" s="448"/>
      <c r="EB33" s="448"/>
      <c r="EC33" s="448"/>
      <c r="ED33" s="448"/>
      <c r="EE33" s="448"/>
      <c r="EF33" s="448"/>
      <c r="EG33" s="448"/>
      <c r="EH33" s="448"/>
      <c r="EI33" s="448"/>
      <c r="EJ33" s="448"/>
      <c r="EK33" s="448"/>
      <c r="EL33" s="448"/>
      <c r="EM33" s="448"/>
      <c r="EN33" s="448"/>
      <c r="EO33" s="448"/>
      <c r="EP33" s="448"/>
      <c r="EQ33" s="448"/>
      <c r="ER33" s="448"/>
      <c r="ES33" s="448"/>
      <c r="ET33" s="448"/>
      <c r="EU33" s="448"/>
      <c r="EV33" s="448"/>
      <c r="EW33" s="448"/>
      <c r="EX33" s="448"/>
      <c r="EY33" s="448"/>
      <c r="EZ33" s="448"/>
      <c r="FA33" s="448"/>
      <c r="FB33" s="448"/>
      <c r="FC33" s="448"/>
      <c r="FD33" s="448"/>
      <c r="FE33" s="448"/>
      <c r="FF33" s="448"/>
      <c r="FG33" s="448"/>
      <c r="FH33" s="448"/>
      <c r="FI33" s="448"/>
      <c r="FJ33" s="448"/>
      <c r="FK33" s="448"/>
      <c r="FL33" s="448"/>
      <c r="FM33" s="448"/>
      <c r="FN33" s="448"/>
      <c r="FO33" s="448"/>
      <c r="FP33" s="448"/>
      <c r="FQ33" s="448"/>
      <c r="FR33" s="448"/>
      <c r="FS33" s="448"/>
      <c r="FT33" s="448"/>
      <c r="FU33" s="448"/>
      <c r="FV33" s="448"/>
      <c r="FW33" s="448"/>
      <c r="FX33" s="448"/>
      <c r="FY33" s="448"/>
      <c r="FZ33" s="448"/>
      <c r="GA33" s="448"/>
      <c r="GB33" s="448"/>
      <c r="GC33" s="448"/>
      <c r="GD33" s="448"/>
      <c r="GE33" s="448"/>
      <c r="GF33" s="448"/>
      <c r="GG33" s="448"/>
      <c r="GH33" s="448"/>
      <c r="GI33" s="448"/>
      <c r="GJ33" s="448"/>
      <c r="GK33" s="448"/>
      <c r="GL33" s="448"/>
      <c r="GM33" s="448"/>
      <c r="GN33" s="448"/>
      <c r="GO33" s="448"/>
      <c r="GP33" s="448"/>
      <c r="GQ33" s="448"/>
      <c r="GR33" s="448"/>
      <c r="GS33" s="448"/>
      <c r="GT33" s="448"/>
      <c r="GU33" s="448"/>
      <c r="GV33" s="448"/>
      <c r="GW33" s="448"/>
      <c r="GX33" s="448"/>
      <c r="GY33" s="448"/>
      <c r="GZ33" s="448"/>
      <c r="HA33" s="448"/>
      <c r="HB33" s="448"/>
      <c r="HC33" s="448"/>
      <c r="HD33" s="448"/>
      <c r="HE33" s="448"/>
      <c r="HF33" s="448"/>
      <c r="HG33" s="448"/>
      <c r="HH33" s="448"/>
      <c r="HI33" s="448"/>
      <c r="HJ33" s="448"/>
      <c r="HK33" s="448"/>
      <c r="HL33" s="448"/>
      <c r="HM33" s="448"/>
      <c r="HN33" s="448"/>
      <c r="HO33" s="448"/>
      <c r="HP33" s="448"/>
      <c r="HQ33" s="448"/>
      <c r="HR33" s="448"/>
      <c r="HS33" s="448"/>
      <c r="HT33" s="448"/>
      <c r="HU33" s="448"/>
      <c r="HV33" s="448"/>
      <c r="HW33" s="448"/>
      <c r="HX33" s="448"/>
      <c r="HY33" s="448"/>
      <c r="HZ33" s="448"/>
      <c r="IA33" s="448"/>
      <c r="IB33" s="448"/>
      <c r="IC33" s="448"/>
      <c r="ID33" s="448"/>
      <c r="IE33" s="448"/>
      <c r="IF33" s="448"/>
      <c r="IG33" s="448"/>
      <c r="IH33" s="448"/>
      <c r="II33" s="448"/>
      <c r="IJ33" s="448"/>
      <c r="IK33" s="448"/>
      <c r="IL33" s="448"/>
      <c r="IM33" s="448"/>
      <c r="IN33" s="448"/>
      <c r="IO33" s="448"/>
      <c r="IP33" s="448"/>
      <c r="IQ33" s="448"/>
      <c r="IR33" s="448"/>
      <c r="IS33" s="448"/>
      <c r="IT33" s="448"/>
    </row>
    <row r="34" spans="1:254" ht="21.75" customHeight="1">
      <c r="A34" s="448"/>
      <c r="B34" s="480" t="s">
        <v>198</v>
      </c>
      <c r="C34" s="504">
        <v>227.01675490715547</v>
      </c>
      <c r="D34" s="505">
        <v>198.602359357224</v>
      </c>
      <c r="E34" s="506">
        <v>270.03915752559362</v>
      </c>
      <c r="F34" s="160">
        <v>231.88609059665771</v>
      </c>
      <c r="G34" s="507">
        <v>-7.2587672235747078</v>
      </c>
      <c r="H34" s="508">
        <v>4.5242598121684239</v>
      </c>
      <c r="I34" s="509">
        <v>0.93416575172756211</v>
      </c>
      <c r="J34" s="169">
        <v>-0.95008653572492108</v>
      </c>
      <c r="K34" s="507">
        <v>16.701389181105085</v>
      </c>
      <c r="L34" s="499">
        <v>7.9974966561812124</v>
      </c>
      <c r="M34" s="500">
        <v>5.7030454374919373</v>
      </c>
      <c r="N34" s="167">
        <v>10.133977091592746</v>
      </c>
      <c r="O34" s="448"/>
      <c r="P34" s="448"/>
      <c r="Q34" s="544"/>
      <c r="R34" s="543" t="s">
        <v>196</v>
      </c>
      <c r="S34" s="543"/>
      <c r="T34" s="567">
        <v>217.91829314625164</v>
      </c>
      <c r="U34" s="568">
        <v>184.95870793803894</v>
      </c>
      <c r="V34" s="569">
        <v>270.26406899565671</v>
      </c>
      <c r="W34" s="160">
        <v>224.38035669331575</v>
      </c>
      <c r="X34" s="570">
        <v>17.904014139411231</v>
      </c>
      <c r="Y34" s="571">
        <v>-5.6376800223512475</v>
      </c>
      <c r="Z34" s="572">
        <v>9.9741451534433452</v>
      </c>
      <c r="AA34" s="169">
        <v>7.4295612172055456</v>
      </c>
      <c r="AB34" s="570">
        <v>3.2285671218313752</v>
      </c>
      <c r="AC34" s="562">
        <v>9.6855278834489837</v>
      </c>
      <c r="AD34" s="563">
        <v>9.8944372589028404</v>
      </c>
      <c r="AE34" s="167">
        <v>7.6028440880610662</v>
      </c>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c r="CT34" s="448"/>
      <c r="CU34" s="448"/>
      <c r="CV34" s="448"/>
      <c r="CW34" s="448"/>
      <c r="CX34" s="448"/>
      <c r="CY34" s="448"/>
      <c r="CZ34" s="448"/>
      <c r="DA34" s="448"/>
      <c r="DB34" s="448"/>
      <c r="DC34" s="448"/>
      <c r="DD34" s="448"/>
      <c r="DE34" s="448"/>
      <c r="DF34" s="448"/>
      <c r="DG34" s="448"/>
      <c r="DH34" s="448"/>
      <c r="DI34" s="448"/>
      <c r="DJ34" s="448"/>
      <c r="DK34" s="448"/>
      <c r="DL34" s="448"/>
      <c r="DM34" s="448"/>
      <c r="DN34" s="448"/>
      <c r="DO34" s="448"/>
      <c r="DP34" s="448"/>
      <c r="DQ34" s="448"/>
      <c r="DR34" s="448"/>
      <c r="DS34" s="448"/>
      <c r="DT34" s="448"/>
      <c r="DU34" s="448"/>
      <c r="DV34" s="448"/>
      <c r="DW34" s="448"/>
      <c r="DX34" s="448"/>
      <c r="DY34" s="448"/>
      <c r="DZ34" s="448"/>
      <c r="EA34" s="448"/>
      <c r="EB34" s="448"/>
      <c r="EC34" s="448"/>
      <c r="ED34" s="448"/>
      <c r="EE34" s="448"/>
      <c r="EF34" s="448"/>
      <c r="EG34" s="448"/>
      <c r="EH34" s="448"/>
      <c r="EI34" s="448"/>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8"/>
      <c r="FK34" s="448"/>
      <c r="FL34" s="448"/>
      <c r="FM34" s="448"/>
      <c r="FN34" s="448"/>
      <c r="FO34" s="448"/>
      <c r="FP34" s="448"/>
      <c r="FQ34" s="448"/>
      <c r="FR34" s="448"/>
      <c r="FS34" s="448"/>
      <c r="FT34" s="448"/>
      <c r="FU34" s="448"/>
      <c r="FV34" s="448"/>
      <c r="FW34" s="448"/>
      <c r="FX34" s="448"/>
      <c r="FY34" s="448"/>
      <c r="FZ34" s="448"/>
      <c r="GA34" s="448"/>
      <c r="GB34" s="448"/>
      <c r="GC34" s="448"/>
      <c r="GD34" s="448"/>
      <c r="GE34" s="448"/>
      <c r="GF34" s="448"/>
      <c r="GG34" s="448"/>
      <c r="GH34" s="448"/>
      <c r="GI34" s="448"/>
      <c r="GJ34" s="448"/>
      <c r="GK34" s="448"/>
      <c r="GL34" s="448"/>
      <c r="GM34" s="448"/>
      <c r="GN34" s="448"/>
      <c r="GO34" s="448"/>
      <c r="GP34" s="448"/>
      <c r="GQ34" s="448"/>
      <c r="GR34" s="448"/>
      <c r="GS34" s="448"/>
      <c r="GT34" s="448"/>
      <c r="GU34" s="448"/>
      <c r="GV34" s="448"/>
      <c r="GW34" s="448"/>
      <c r="GX34" s="448"/>
      <c r="GY34" s="448"/>
      <c r="GZ34" s="448"/>
      <c r="HA34" s="448"/>
      <c r="HB34" s="448"/>
      <c r="HC34" s="448"/>
      <c r="HD34" s="448"/>
      <c r="HE34" s="448"/>
      <c r="HF34" s="448"/>
      <c r="HG34" s="448"/>
      <c r="HH34" s="448"/>
      <c r="HI34" s="448"/>
      <c r="HJ34" s="448"/>
      <c r="HK34" s="448"/>
      <c r="HL34" s="448"/>
      <c r="HM34" s="448"/>
      <c r="HN34" s="448"/>
      <c r="HO34" s="448"/>
      <c r="HP34" s="448"/>
      <c r="HQ34" s="448"/>
      <c r="HR34" s="448"/>
      <c r="HS34" s="448"/>
      <c r="HT34" s="448"/>
      <c r="HU34" s="448"/>
      <c r="HV34" s="448"/>
      <c r="HW34" s="448"/>
      <c r="HX34" s="448"/>
      <c r="HY34" s="448"/>
      <c r="HZ34" s="448"/>
      <c r="IA34" s="448"/>
      <c r="IB34" s="448"/>
      <c r="IC34" s="448"/>
      <c r="ID34" s="448"/>
      <c r="IE34" s="448"/>
      <c r="IF34" s="448"/>
      <c r="IG34" s="448"/>
      <c r="IH34" s="448"/>
      <c r="II34" s="448"/>
      <c r="IJ34" s="448"/>
      <c r="IK34" s="448"/>
      <c r="IL34" s="448"/>
      <c r="IM34" s="448"/>
      <c r="IN34" s="448"/>
      <c r="IO34" s="448"/>
      <c r="IP34" s="448"/>
      <c r="IQ34" s="448"/>
      <c r="IR34" s="448"/>
      <c r="IS34" s="448"/>
      <c r="IT34" s="448"/>
    </row>
    <row r="35" spans="1:254" ht="21.75" customHeight="1">
      <c r="A35" s="448"/>
      <c r="B35" s="480" t="s">
        <v>199</v>
      </c>
      <c r="C35" s="504">
        <v>199.12553050030513</v>
      </c>
      <c r="D35" s="505">
        <v>207.7717353503929</v>
      </c>
      <c r="E35" s="506">
        <v>284.74019646449574</v>
      </c>
      <c r="F35" s="160">
        <v>230.54582077173123</v>
      </c>
      <c r="G35" s="507">
        <v>-12.2859761687005</v>
      </c>
      <c r="H35" s="508">
        <v>4.6169521967642169</v>
      </c>
      <c r="I35" s="509">
        <v>5.4440396991346773</v>
      </c>
      <c r="J35" s="169">
        <v>-0.5779862955461823</v>
      </c>
      <c r="K35" s="507">
        <v>7.7362484106331237</v>
      </c>
      <c r="L35" s="499">
        <v>6.0010809548532791</v>
      </c>
      <c r="M35" s="500">
        <v>15.864679361094275</v>
      </c>
      <c r="N35" s="167">
        <v>9.8673362421935593</v>
      </c>
      <c r="O35" s="448"/>
      <c r="P35" s="448"/>
      <c r="Q35" s="544"/>
      <c r="R35" s="543" t="s">
        <v>197</v>
      </c>
      <c r="S35" s="543"/>
      <c r="T35" s="567">
        <v>244.78513829380844</v>
      </c>
      <c r="U35" s="568">
        <v>190.00599450703146</v>
      </c>
      <c r="V35" s="569">
        <v>267.53989148711196</v>
      </c>
      <c r="W35" s="160">
        <v>234.11034142931729</v>
      </c>
      <c r="X35" s="570">
        <v>12.32886177642996</v>
      </c>
      <c r="Y35" s="571">
        <v>2.7288720954318819</v>
      </c>
      <c r="Z35" s="572">
        <v>-1.0079688057196137</v>
      </c>
      <c r="AA35" s="169">
        <v>4.3363799217506909</v>
      </c>
      <c r="AB35" s="570">
        <v>21.963609188049048</v>
      </c>
      <c r="AC35" s="562">
        <v>9.4625393328890937</v>
      </c>
      <c r="AD35" s="563">
        <v>5.3664184463060707</v>
      </c>
      <c r="AE35" s="167">
        <v>12.264188989081404</v>
      </c>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c r="CT35" s="448"/>
      <c r="CU35" s="448"/>
      <c r="CV35" s="448"/>
      <c r="CW35" s="448"/>
      <c r="CX35" s="448"/>
      <c r="CY35" s="448"/>
      <c r="CZ35" s="448"/>
      <c r="DA35" s="448"/>
      <c r="DB35" s="448"/>
      <c r="DC35" s="448"/>
      <c r="DD35" s="448"/>
      <c r="DE35" s="448"/>
      <c r="DF35" s="448"/>
      <c r="DG35" s="448"/>
      <c r="DH35" s="448"/>
      <c r="DI35" s="448"/>
      <c r="DJ35" s="448"/>
      <c r="DK35" s="448"/>
      <c r="DL35" s="448"/>
      <c r="DM35" s="448"/>
      <c r="DN35" s="448"/>
      <c r="DO35" s="448"/>
      <c r="DP35" s="448"/>
      <c r="DQ35" s="448"/>
      <c r="DR35" s="448"/>
      <c r="DS35" s="448"/>
      <c r="DT35" s="448"/>
      <c r="DU35" s="448"/>
      <c r="DV35" s="448"/>
      <c r="DW35" s="448"/>
      <c r="DX35" s="448"/>
      <c r="DY35" s="448"/>
      <c r="DZ35" s="448"/>
      <c r="EA35" s="448"/>
      <c r="EB35" s="448"/>
      <c r="EC35" s="448"/>
      <c r="ED35" s="448"/>
      <c r="EE35" s="448"/>
      <c r="EF35" s="448"/>
      <c r="EG35" s="448"/>
      <c r="EH35" s="448"/>
      <c r="EI35" s="448"/>
      <c r="EJ35" s="448"/>
      <c r="EK35" s="448"/>
      <c r="EL35" s="448"/>
      <c r="EM35" s="448"/>
      <c r="EN35" s="448"/>
      <c r="EO35" s="448"/>
      <c r="EP35" s="448"/>
      <c r="EQ35" s="448"/>
      <c r="ER35" s="448"/>
      <c r="ES35" s="448"/>
      <c r="ET35" s="448"/>
      <c r="EU35" s="448"/>
      <c r="EV35" s="448"/>
      <c r="EW35" s="448"/>
      <c r="EX35" s="448"/>
      <c r="EY35" s="448"/>
      <c r="EZ35" s="448"/>
      <c r="FA35" s="448"/>
      <c r="FB35" s="448"/>
      <c r="FC35" s="448"/>
      <c r="FD35" s="448"/>
      <c r="FE35" s="448"/>
      <c r="FF35" s="448"/>
      <c r="FG35" s="448"/>
      <c r="FH35" s="448"/>
      <c r="FI35" s="448"/>
      <c r="FJ35" s="448"/>
      <c r="FK35" s="448"/>
      <c r="FL35" s="448"/>
      <c r="FM35" s="448"/>
      <c r="FN35" s="448"/>
      <c r="FO35" s="448"/>
      <c r="FP35" s="448"/>
      <c r="FQ35" s="448"/>
      <c r="FR35" s="448"/>
      <c r="FS35" s="448"/>
      <c r="FT35" s="448"/>
      <c r="FU35" s="448"/>
      <c r="FV35" s="448"/>
      <c r="FW35" s="448"/>
      <c r="FX35" s="448"/>
      <c r="FY35" s="448"/>
      <c r="FZ35" s="448"/>
      <c r="GA35" s="448"/>
      <c r="GB35" s="448"/>
      <c r="GC35" s="448"/>
      <c r="GD35" s="448"/>
      <c r="GE35" s="448"/>
      <c r="GF35" s="448"/>
      <c r="GG35" s="448"/>
      <c r="GH35" s="448"/>
      <c r="GI35" s="448"/>
      <c r="GJ35" s="448"/>
      <c r="GK35" s="448"/>
      <c r="GL35" s="448"/>
      <c r="GM35" s="448"/>
      <c r="GN35" s="448"/>
      <c r="GO35" s="448"/>
      <c r="GP35" s="448"/>
      <c r="GQ35" s="448"/>
      <c r="GR35" s="448"/>
      <c r="GS35" s="448"/>
      <c r="GT35" s="448"/>
      <c r="GU35" s="448"/>
      <c r="GV35" s="448"/>
      <c r="GW35" s="448"/>
      <c r="GX35" s="448"/>
      <c r="GY35" s="448"/>
      <c r="GZ35" s="448"/>
      <c r="HA35" s="448"/>
      <c r="HB35" s="448"/>
      <c r="HC35" s="448"/>
      <c r="HD35" s="448"/>
      <c r="HE35" s="448"/>
      <c r="HF35" s="448"/>
      <c r="HG35" s="448"/>
      <c r="HH35" s="448"/>
      <c r="HI35" s="448"/>
      <c r="HJ35" s="448"/>
      <c r="HK35" s="448"/>
      <c r="HL35" s="448"/>
      <c r="HM35" s="448"/>
      <c r="HN35" s="448"/>
      <c r="HO35" s="448"/>
      <c r="HP35" s="448"/>
      <c r="HQ35" s="448"/>
      <c r="HR35" s="448"/>
      <c r="HS35" s="448"/>
      <c r="HT35" s="448"/>
      <c r="HU35" s="448"/>
      <c r="HV35" s="448"/>
      <c r="HW35" s="448"/>
      <c r="HX35" s="448"/>
      <c r="HY35" s="448"/>
      <c r="HZ35" s="448"/>
      <c r="IA35" s="448"/>
      <c r="IB35" s="448"/>
      <c r="IC35" s="448"/>
      <c r="ID35" s="448"/>
      <c r="IE35" s="448"/>
      <c r="IF35" s="448"/>
      <c r="IG35" s="448"/>
      <c r="IH35" s="448"/>
      <c r="II35" s="448"/>
      <c r="IJ35" s="448"/>
      <c r="IK35" s="448"/>
      <c r="IL35" s="448"/>
      <c r="IM35" s="448"/>
      <c r="IN35" s="448"/>
      <c r="IO35" s="448"/>
      <c r="IP35" s="448"/>
      <c r="IQ35" s="448"/>
      <c r="IR35" s="448"/>
      <c r="IS35" s="448"/>
      <c r="IT35" s="448"/>
    </row>
    <row r="36" spans="1:254" ht="21.75" customHeight="1">
      <c r="A36" s="448"/>
      <c r="B36" s="480" t="s">
        <v>200</v>
      </c>
      <c r="C36" s="504">
        <v>225.67022581829198</v>
      </c>
      <c r="D36" s="505">
        <v>210.82512709344022</v>
      </c>
      <c r="E36" s="506">
        <v>286.72198211568286</v>
      </c>
      <c r="F36" s="160">
        <v>241.07244500913836</v>
      </c>
      <c r="G36" s="507">
        <v>13.330633822440035</v>
      </c>
      <c r="H36" s="508">
        <v>1.4695895656346067</v>
      </c>
      <c r="I36" s="509">
        <v>0.69599785200480824</v>
      </c>
      <c r="J36" s="169">
        <v>4.5659575186269876</v>
      </c>
      <c r="K36" s="507">
        <v>3.5572656889514889</v>
      </c>
      <c r="L36" s="499">
        <v>13.984969642016807</v>
      </c>
      <c r="M36" s="500">
        <v>6.0895675778087366</v>
      </c>
      <c r="N36" s="167">
        <v>7.8772676362590106</v>
      </c>
      <c r="O36" s="448"/>
      <c r="P36" s="448"/>
      <c r="Q36" s="544"/>
      <c r="R36" s="543" t="s">
        <v>198</v>
      </c>
      <c r="S36" s="543"/>
      <c r="T36" s="567">
        <v>227.01675490715547</v>
      </c>
      <c r="U36" s="568">
        <v>198.602359357224</v>
      </c>
      <c r="V36" s="569">
        <v>270.03915752559362</v>
      </c>
      <c r="W36" s="160">
        <v>231.88609059665771</v>
      </c>
      <c r="X36" s="570">
        <v>-7.2587672235747078</v>
      </c>
      <c r="Y36" s="571">
        <v>4.5242598121684239</v>
      </c>
      <c r="Z36" s="572">
        <v>0.93416575172756211</v>
      </c>
      <c r="AA36" s="169">
        <v>-0.95008653572492108</v>
      </c>
      <c r="AB36" s="570">
        <v>16.701389181105085</v>
      </c>
      <c r="AC36" s="562">
        <v>7.9974966561812124</v>
      </c>
      <c r="AD36" s="563">
        <v>5.7030454374919373</v>
      </c>
      <c r="AE36" s="167">
        <v>10.133977091592746</v>
      </c>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c r="BQ36" s="448"/>
      <c r="BR36" s="448"/>
      <c r="BS36" s="448"/>
      <c r="BT36" s="448"/>
      <c r="BU36" s="448"/>
      <c r="BV36" s="448"/>
      <c r="BW36" s="448"/>
      <c r="BX36" s="448"/>
      <c r="BY36" s="448"/>
      <c r="BZ36" s="448"/>
      <c r="CA36" s="448"/>
      <c r="CB36" s="448"/>
      <c r="CC36" s="448"/>
      <c r="CD36" s="448"/>
      <c r="CE36" s="448"/>
      <c r="CF36" s="448"/>
      <c r="CG36" s="448"/>
      <c r="CH36" s="448"/>
      <c r="CI36" s="448"/>
      <c r="CJ36" s="448"/>
      <c r="CK36" s="448"/>
      <c r="CL36" s="448"/>
      <c r="CM36" s="448"/>
      <c r="CN36" s="448"/>
      <c r="CO36" s="448"/>
      <c r="CP36" s="448"/>
      <c r="CQ36" s="448"/>
      <c r="CR36" s="448"/>
      <c r="CS36" s="448"/>
      <c r="CT36" s="448"/>
      <c r="CU36" s="448"/>
      <c r="CV36" s="448"/>
      <c r="CW36" s="448"/>
      <c r="CX36" s="448"/>
      <c r="CY36" s="448"/>
      <c r="CZ36" s="448"/>
      <c r="DA36" s="448"/>
      <c r="DB36" s="448"/>
      <c r="DC36" s="448"/>
      <c r="DD36" s="448"/>
      <c r="DE36" s="448"/>
      <c r="DF36" s="448"/>
      <c r="DG36" s="448"/>
      <c r="DH36" s="448"/>
      <c r="DI36" s="448"/>
      <c r="DJ36" s="448"/>
      <c r="DK36" s="448"/>
      <c r="DL36" s="448"/>
      <c r="DM36" s="448"/>
      <c r="DN36" s="448"/>
      <c r="DO36" s="448"/>
      <c r="DP36" s="448"/>
      <c r="DQ36" s="448"/>
      <c r="DR36" s="448"/>
      <c r="DS36" s="448"/>
      <c r="DT36" s="448"/>
      <c r="DU36" s="448"/>
      <c r="DV36" s="448"/>
      <c r="DW36" s="448"/>
      <c r="DX36" s="448"/>
      <c r="DY36" s="448"/>
      <c r="DZ36" s="448"/>
      <c r="EA36" s="448"/>
      <c r="EB36" s="448"/>
      <c r="EC36" s="448"/>
      <c r="ED36" s="448"/>
      <c r="EE36" s="448"/>
      <c r="EF36" s="448"/>
      <c r="EG36" s="448"/>
      <c r="EH36" s="448"/>
      <c r="EI36" s="448"/>
      <c r="EJ36" s="448"/>
      <c r="EK36" s="448"/>
      <c r="EL36" s="448"/>
      <c r="EM36" s="448"/>
      <c r="EN36" s="448"/>
      <c r="EO36" s="448"/>
      <c r="EP36" s="448"/>
      <c r="EQ36" s="448"/>
      <c r="ER36" s="448"/>
      <c r="ES36" s="448"/>
      <c r="ET36" s="448"/>
      <c r="EU36" s="448"/>
      <c r="EV36" s="448"/>
      <c r="EW36" s="448"/>
      <c r="EX36" s="448"/>
      <c r="EY36" s="448"/>
      <c r="EZ36" s="448"/>
      <c r="FA36" s="448"/>
      <c r="FB36" s="448"/>
      <c r="FC36" s="448"/>
      <c r="FD36" s="448"/>
      <c r="FE36" s="448"/>
      <c r="FF36" s="448"/>
      <c r="FG36" s="448"/>
      <c r="FH36" s="448"/>
      <c r="FI36" s="448"/>
      <c r="FJ36" s="448"/>
      <c r="FK36" s="448"/>
      <c r="FL36" s="448"/>
      <c r="FM36" s="448"/>
      <c r="FN36" s="448"/>
      <c r="FO36" s="448"/>
      <c r="FP36" s="448"/>
      <c r="FQ36" s="448"/>
      <c r="FR36" s="448"/>
      <c r="FS36" s="448"/>
      <c r="FT36" s="448"/>
      <c r="FU36" s="448"/>
      <c r="FV36" s="448"/>
      <c r="FW36" s="448"/>
      <c r="FX36" s="448"/>
      <c r="FY36" s="448"/>
      <c r="FZ36" s="448"/>
      <c r="GA36" s="448"/>
      <c r="GB36" s="448"/>
      <c r="GC36" s="448"/>
      <c r="GD36" s="448"/>
      <c r="GE36" s="448"/>
      <c r="GF36" s="448"/>
      <c r="GG36" s="448"/>
      <c r="GH36" s="448"/>
      <c r="GI36" s="448"/>
      <c r="GJ36" s="448"/>
      <c r="GK36" s="448"/>
      <c r="GL36" s="448"/>
      <c r="GM36" s="448"/>
      <c r="GN36" s="448"/>
      <c r="GO36" s="448"/>
      <c r="GP36" s="448"/>
      <c r="GQ36" s="448"/>
      <c r="GR36" s="448"/>
      <c r="GS36" s="448"/>
      <c r="GT36" s="448"/>
      <c r="GU36" s="448"/>
      <c r="GV36" s="448"/>
      <c r="GW36" s="448"/>
      <c r="GX36" s="448"/>
      <c r="GY36" s="448"/>
      <c r="GZ36" s="448"/>
      <c r="HA36" s="448"/>
      <c r="HB36" s="448"/>
      <c r="HC36" s="448"/>
      <c r="HD36" s="448"/>
      <c r="HE36" s="448"/>
      <c r="HF36" s="448"/>
      <c r="HG36" s="448"/>
      <c r="HH36" s="448"/>
      <c r="HI36" s="448"/>
      <c r="HJ36" s="448"/>
      <c r="HK36" s="448"/>
      <c r="HL36" s="448"/>
      <c r="HM36" s="448"/>
      <c r="HN36" s="448"/>
      <c r="HO36" s="448"/>
      <c r="HP36" s="448"/>
      <c r="HQ36" s="448"/>
      <c r="HR36" s="448"/>
      <c r="HS36" s="448"/>
      <c r="HT36" s="448"/>
      <c r="HU36" s="448"/>
      <c r="HV36" s="448"/>
      <c r="HW36" s="448"/>
      <c r="HX36" s="448"/>
      <c r="HY36" s="448"/>
      <c r="HZ36" s="448"/>
      <c r="IA36" s="448"/>
      <c r="IB36" s="448"/>
      <c r="IC36" s="448"/>
      <c r="ID36" s="448"/>
      <c r="IE36" s="448"/>
      <c r="IF36" s="448"/>
      <c r="IG36" s="448"/>
      <c r="IH36" s="448"/>
      <c r="II36" s="448"/>
      <c r="IJ36" s="448"/>
      <c r="IK36" s="448"/>
      <c r="IL36" s="448"/>
      <c r="IM36" s="448"/>
      <c r="IN36" s="448"/>
      <c r="IO36" s="448"/>
      <c r="IP36" s="448"/>
      <c r="IQ36" s="448"/>
      <c r="IR36" s="448"/>
      <c r="IS36" s="448"/>
      <c r="IT36" s="448"/>
    </row>
    <row r="37" spans="1:254" ht="21.75" customHeight="1">
      <c r="A37" s="448"/>
      <c r="B37" s="480" t="s">
        <v>201</v>
      </c>
      <c r="C37" s="504">
        <v>256.53407686438607</v>
      </c>
      <c r="D37" s="505">
        <v>218.56319997401087</v>
      </c>
      <c r="E37" s="506">
        <v>286.10274596024033</v>
      </c>
      <c r="F37" s="160">
        <v>253.73334093287909</v>
      </c>
      <c r="G37" s="507">
        <v>13.676527744934091</v>
      </c>
      <c r="H37" s="508">
        <v>3.6703750578748924</v>
      </c>
      <c r="I37" s="509">
        <v>-0.21597093842379422</v>
      </c>
      <c r="J37" s="169">
        <v>5.2519050542092458</v>
      </c>
      <c r="K37" s="507">
        <v>4.799694398307679</v>
      </c>
      <c r="L37" s="499">
        <v>15.029633955007981</v>
      </c>
      <c r="M37" s="500">
        <v>6.9383501540451817</v>
      </c>
      <c r="N37" s="167">
        <v>8.9225595024536144</v>
      </c>
      <c r="O37" s="448"/>
      <c r="P37" s="448"/>
      <c r="Q37" s="544"/>
      <c r="R37" s="543" t="s">
        <v>199</v>
      </c>
      <c r="S37" s="543"/>
      <c r="T37" s="567">
        <v>199.12553050030513</v>
      </c>
      <c r="U37" s="568">
        <v>207.7717353503929</v>
      </c>
      <c r="V37" s="569">
        <v>284.74019646449574</v>
      </c>
      <c r="W37" s="160">
        <v>230.54582077173123</v>
      </c>
      <c r="X37" s="570">
        <v>-12.2859761687005</v>
      </c>
      <c r="Y37" s="571">
        <v>4.6169521967642169</v>
      </c>
      <c r="Z37" s="572">
        <v>5.4440396991346773</v>
      </c>
      <c r="AA37" s="169">
        <v>-0.5779862955461823</v>
      </c>
      <c r="AB37" s="570">
        <v>7.7362484106331237</v>
      </c>
      <c r="AC37" s="562">
        <v>6.0010809548532791</v>
      </c>
      <c r="AD37" s="563">
        <v>15.864679361094275</v>
      </c>
      <c r="AE37" s="167">
        <v>9.8673362421935593</v>
      </c>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c r="DS37" s="448"/>
      <c r="DT37" s="448"/>
      <c r="DU37" s="448"/>
      <c r="DV37" s="448"/>
      <c r="DW37" s="448"/>
      <c r="DX37" s="448"/>
      <c r="DY37" s="448"/>
      <c r="DZ37" s="448"/>
      <c r="EA37" s="448"/>
      <c r="EB37" s="448"/>
      <c r="EC37" s="448"/>
      <c r="ED37" s="448"/>
      <c r="EE37" s="448"/>
      <c r="EF37" s="448"/>
      <c r="EG37" s="448"/>
      <c r="EH37" s="448"/>
      <c r="EI37" s="448"/>
      <c r="EJ37" s="448"/>
      <c r="EK37" s="448"/>
      <c r="EL37" s="448"/>
      <c r="EM37" s="448"/>
      <c r="EN37" s="448"/>
      <c r="EO37" s="448"/>
      <c r="EP37" s="448"/>
      <c r="EQ37" s="448"/>
      <c r="ER37" s="448"/>
      <c r="ES37" s="448"/>
      <c r="ET37" s="448"/>
      <c r="EU37" s="448"/>
      <c r="EV37" s="448"/>
      <c r="EW37" s="448"/>
      <c r="EX37" s="448"/>
      <c r="EY37" s="448"/>
      <c r="EZ37" s="448"/>
      <c r="FA37" s="448"/>
      <c r="FB37" s="448"/>
      <c r="FC37" s="448"/>
      <c r="FD37" s="448"/>
      <c r="FE37" s="448"/>
      <c r="FF37" s="448"/>
      <c r="FG37" s="448"/>
      <c r="FH37" s="448"/>
      <c r="FI37" s="448"/>
      <c r="FJ37" s="448"/>
      <c r="FK37" s="448"/>
      <c r="FL37" s="448"/>
      <c r="FM37" s="448"/>
      <c r="FN37" s="448"/>
      <c r="FO37" s="448"/>
      <c r="FP37" s="448"/>
      <c r="FQ37" s="448"/>
      <c r="FR37" s="448"/>
      <c r="FS37" s="448"/>
      <c r="FT37" s="448"/>
      <c r="FU37" s="448"/>
      <c r="FV37" s="448"/>
      <c r="FW37" s="448"/>
      <c r="FX37" s="448"/>
      <c r="FY37" s="448"/>
      <c r="FZ37" s="448"/>
      <c r="GA37" s="448"/>
      <c r="GB37" s="448"/>
      <c r="GC37" s="448"/>
      <c r="GD37" s="448"/>
      <c r="GE37" s="448"/>
      <c r="GF37" s="448"/>
      <c r="GG37" s="448"/>
      <c r="GH37" s="448"/>
      <c r="GI37" s="448"/>
      <c r="GJ37" s="448"/>
      <c r="GK37" s="448"/>
      <c r="GL37" s="448"/>
      <c r="GM37" s="448"/>
      <c r="GN37" s="448"/>
      <c r="GO37" s="448"/>
      <c r="GP37" s="448"/>
      <c r="GQ37" s="448"/>
      <c r="GR37" s="448"/>
      <c r="GS37" s="448"/>
      <c r="GT37" s="448"/>
      <c r="GU37" s="448"/>
      <c r="GV37" s="448"/>
      <c r="GW37" s="448"/>
      <c r="GX37" s="448"/>
      <c r="GY37" s="448"/>
      <c r="GZ37" s="448"/>
      <c r="HA37" s="448"/>
      <c r="HB37" s="448"/>
      <c r="HC37" s="448"/>
      <c r="HD37" s="448"/>
      <c r="HE37" s="448"/>
      <c r="HF37" s="448"/>
      <c r="HG37" s="448"/>
      <c r="HH37" s="448"/>
      <c r="HI37" s="448"/>
      <c r="HJ37" s="448"/>
      <c r="HK37" s="448"/>
      <c r="HL37" s="448"/>
      <c r="HM37" s="448"/>
      <c r="HN37" s="448"/>
      <c r="HO37" s="448"/>
      <c r="HP37" s="448"/>
      <c r="HQ37" s="448"/>
      <c r="HR37" s="448"/>
      <c r="HS37" s="448"/>
      <c r="HT37" s="448"/>
      <c r="HU37" s="448"/>
      <c r="HV37" s="448"/>
      <c r="HW37" s="448"/>
      <c r="HX37" s="448"/>
      <c r="HY37" s="448"/>
      <c r="HZ37" s="448"/>
      <c r="IA37" s="448"/>
      <c r="IB37" s="448"/>
      <c r="IC37" s="448"/>
      <c r="ID37" s="448"/>
      <c r="IE37" s="448"/>
      <c r="IF37" s="448"/>
      <c r="IG37" s="448"/>
      <c r="IH37" s="448"/>
      <c r="II37" s="448"/>
      <c r="IJ37" s="448"/>
      <c r="IK37" s="448"/>
      <c r="IL37" s="448"/>
      <c r="IM37" s="448"/>
      <c r="IN37" s="448"/>
      <c r="IO37" s="448"/>
      <c r="IP37" s="448"/>
      <c r="IQ37" s="448"/>
      <c r="IR37" s="448"/>
      <c r="IS37" s="448"/>
      <c r="IT37" s="448"/>
    </row>
    <row r="38" spans="1:254" ht="21.75" customHeight="1">
      <c r="A38" s="448"/>
      <c r="B38" s="480" t="s">
        <v>202</v>
      </c>
      <c r="C38" s="504">
        <v>273.93673957610036</v>
      </c>
      <c r="D38" s="505">
        <v>220.83319288542711</v>
      </c>
      <c r="E38" s="506">
        <v>293.77769135774446</v>
      </c>
      <c r="F38" s="160">
        <v>262.84920793975726</v>
      </c>
      <c r="G38" s="507">
        <v>6.7837625801713699</v>
      </c>
      <c r="H38" s="508">
        <v>1.0385979486419359</v>
      </c>
      <c r="I38" s="509">
        <v>2.6825836193025339</v>
      </c>
      <c r="J38" s="169">
        <v>3.5926957700405779</v>
      </c>
      <c r="K38" s="507">
        <v>20.668071256737889</v>
      </c>
      <c r="L38" s="499">
        <v>11.193640196497739</v>
      </c>
      <c r="M38" s="500">
        <v>8.7907746601160852</v>
      </c>
      <c r="N38" s="167">
        <v>13.550828704450572</v>
      </c>
      <c r="O38" s="448"/>
      <c r="P38" s="448"/>
      <c r="Q38" s="544"/>
      <c r="R38" s="543" t="s">
        <v>200</v>
      </c>
      <c r="S38" s="543"/>
      <c r="T38" s="567">
        <v>225.67022581829198</v>
      </c>
      <c r="U38" s="568">
        <v>210.82512709344022</v>
      </c>
      <c r="V38" s="569">
        <v>286.72198211568286</v>
      </c>
      <c r="W38" s="160">
        <v>241.07244500913836</v>
      </c>
      <c r="X38" s="570">
        <v>13.330633822440035</v>
      </c>
      <c r="Y38" s="571">
        <v>1.4695895656346067</v>
      </c>
      <c r="Z38" s="572">
        <v>0.69599785200480824</v>
      </c>
      <c r="AA38" s="169">
        <v>4.5659575186269876</v>
      </c>
      <c r="AB38" s="570">
        <v>3.5572656889514889</v>
      </c>
      <c r="AC38" s="562">
        <v>13.984969642016807</v>
      </c>
      <c r="AD38" s="563">
        <v>6.0895675778087366</v>
      </c>
      <c r="AE38" s="167">
        <v>7.8772676362590106</v>
      </c>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c r="DS38" s="448"/>
      <c r="DT38" s="448"/>
      <c r="DU38" s="448"/>
      <c r="DV38" s="448"/>
      <c r="DW38" s="448"/>
      <c r="DX38" s="448"/>
      <c r="DY38" s="448"/>
      <c r="DZ38" s="448"/>
      <c r="EA38" s="448"/>
      <c r="EB38" s="448"/>
      <c r="EC38" s="448"/>
      <c r="ED38" s="448"/>
      <c r="EE38" s="448"/>
      <c r="EF38" s="448"/>
      <c r="EG38" s="448"/>
      <c r="EH38" s="448"/>
      <c r="EI38" s="448"/>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8"/>
      <c r="FU38" s="448"/>
      <c r="FV38" s="448"/>
      <c r="FW38" s="448"/>
      <c r="FX38" s="448"/>
      <c r="FY38" s="448"/>
      <c r="FZ38" s="448"/>
      <c r="GA38" s="448"/>
      <c r="GB38" s="448"/>
      <c r="GC38" s="448"/>
      <c r="GD38" s="448"/>
      <c r="GE38" s="448"/>
      <c r="GF38" s="448"/>
      <c r="GG38" s="448"/>
      <c r="GH38" s="448"/>
      <c r="GI38" s="448"/>
      <c r="GJ38" s="448"/>
      <c r="GK38" s="448"/>
      <c r="GL38" s="448"/>
      <c r="GM38" s="448"/>
      <c r="GN38" s="448"/>
      <c r="GO38" s="448"/>
      <c r="GP38" s="448"/>
      <c r="GQ38" s="448"/>
      <c r="GR38" s="448"/>
      <c r="GS38" s="448"/>
      <c r="GT38" s="448"/>
      <c r="GU38" s="448"/>
      <c r="GV38" s="448"/>
      <c r="GW38" s="448"/>
      <c r="GX38" s="448"/>
      <c r="GY38" s="448"/>
      <c r="GZ38" s="448"/>
      <c r="HA38" s="448"/>
      <c r="HB38" s="448"/>
      <c r="HC38" s="448"/>
      <c r="HD38" s="448"/>
      <c r="HE38" s="448"/>
      <c r="HF38" s="448"/>
      <c r="HG38" s="448"/>
      <c r="HH38" s="448"/>
      <c r="HI38" s="448"/>
      <c r="HJ38" s="448"/>
      <c r="HK38" s="448"/>
      <c r="HL38" s="448"/>
      <c r="HM38" s="448"/>
      <c r="HN38" s="448"/>
      <c r="HO38" s="448"/>
      <c r="HP38" s="448"/>
      <c r="HQ38" s="448"/>
      <c r="HR38" s="448"/>
      <c r="HS38" s="448"/>
      <c r="HT38" s="448"/>
      <c r="HU38" s="448"/>
      <c r="HV38" s="448"/>
      <c r="HW38" s="448"/>
      <c r="HX38" s="448"/>
      <c r="HY38" s="448"/>
      <c r="HZ38" s="448"/>
      <c r="IA38" s="448"/>
      <c r="IB38" s="448"/>
      <c r="IC38" s="448"/>
      <c r="ID38" s="448"/>
      <c r="IE38" s="448"/>
      <c r="IF38" s="448"/>
      <c r="IG38" s="448"/>
      <c r="IH38" s="448"/>
      <c r="II38" s="448"/>
      <c r="IJ38" s="448"/>
      <c r="IK38" s="448"/>
      <c r="IL38" s="448"/>
      <c r="IM38" s="448"/>
      <c r="IN38" s="448"/>
      <c r="IO38" s="448"/>
      <c r="IP38" s="448"/>
      <c r="IQ38" s="448"/>
      <c r="IR38" s="448"/>
      <c r="IS38" s="448"/>
      <c r="IT38" s="448"/>
    </row>
    <row r="39" spans="1:254" ht="21.75" customHeight="1">
      <c r="A39" s="448"/>
      <c r="B39" s="480" t="s">
        <v>203</v>
      </c>
      <c r="C39" s="504">
        <v>246.66587172063009</v>
      </c>
      <c r="D39" s="505">
        <v>228.52527116582846</v>
      </c>
      <c r="E39" s="506">
        <v>313.74552730767482</v>
      </c>
      <c r="F39" s="160">
        <v>262.97889006471115</v>
      </c>
      <c r="G39" s="507">
        <v>-9.9551699044349391</v>
      </c>
      <c r="H39" s="508">
        <v>3.4832074743365951</v>
      </c>
      <c r="I39" s="509">
        <v>6.7969204392769029</v>
      </c>
      <c r="J39" s="169">
        <v>4.9337080362676033E-2</v>
      </c>
      <c r="K39" s="507">
        <v>23.874558476193044</v>
      </c>
      <c r="L39" s="499">
        <v>9.9886232265597386</v>
      </c>
      <c r="M39" s="500">
        <v>10.186595079769759</v>
      </c>
      <c r="N39" s="167">
        <v>14.683258927507515</v>
      </c>
      <c r="O39" s="448"/>
      <c r="P39" s="448"/>
      <c r="Q39" s="544"/>
      <c r="R39" s="543" t="s">
        <v>201</v>
      </c>
      <c r="S39" s="543"/>
      <c r="T39" s="567">
        <v>256.53407686438607</v>
      </c>
      <c r="U39" s="568">
        <v>218.56319997401087</v>
      </c>
      <c r="V39" s="569">
        <v>286.10274596024033</v>
      </c>
      <c r="W39" s="160">
        <v>253.73334093287909</v>
      </c>
      <c r="X39" s="570">
        <v>13.676527744934091</v>
      </c>
      <c r="Y39" s="571">
        <v>3.6703750578748924</v>
      </c>
      <c r="Z39" s="572">
        <v>-0.21597093842379422</v>
      </c>
      <c r="AA39" s="169">
        <v>5.2519050542092458</v>
      </c>
      <c r="AB39" s="570">
        <v>4.799694398307679</v>
      </c>
      <c r="AC39" s="562">
        <v>15.029633955007981</v>
      </c>
      <c r="AD39" s="563">
        <v>6.9383501540451817</v>
      </c>
      <c r="AE39" s="167">
        <v>8.9225595024536144</v>
      </c>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c r="BQ39" s="448"/>
      <c r="BR39" s="448"/>
      <c r="BS39" s="448"/>
      <c r="BT39" s="448"/>
      <c r="BU39" s="448"/>
      <c r="BV39" s="448"/>
      <c r="BW39" s="448"/>
      <c r="BX39" s="448"/>
      <c r="BY39" s="448"/>
      <c r="BZ39" s="448"/>
      <c r="CA39" s="448"/>
      <c r="CB39" s="448"/>
      <c r="CC39" s="448"/>
      <c r="CD39" s="448"/>
      <c r="CE39" s="448"/>
      <c r="CF39" s="448"/>
      <c r="CG39" s="448"/>
      <c r="CH39" s="448"/>
      <c r="CI39" s="448"/>
      <c r="CJ39" s="448"/>
      <c r="CK39" s="448"/>
      <c r="CL39" s="448"/>
      <c r="CM39" s="448"/>
      <c r="CN39" s="448"/>
      <c r="CO39" s="448"/>
      <c r="CP39" s="448"/>
      <c r="CQ39" s="448"/>
      <c r="CR39" s="448"/>
      <c r="CS39" s="448"/>
      <c r="CT39" s="448"/>
      <c r="CU39" s="448"/>
      <c r="CV39" s="448"/>
      <c r="CW39" s="448"/>
      <c r="CX39" s="448"/>
      <c r="CY39" s="448"/>
      <c r="CZ39" s="448"/>
      <c r="DA39" s="448"/>
      <c r="DB39" s="448"/>
      <c r="DC39" s="448"/>
      <c r="DD39" s="448"/>
      <c r="DE39" s="448"/>
      <c r="DF39" s="448"/>
      <c r="DG39" s="448"/>
      <c r="DH39" s="448"/>
      <c r="DI39" s="448"/>
      <c r="DJ39" s="448"/>
      <c r="DK39" s="448"/>
      <c r="DL39" s="448"/>
      <c r="DM39" s="448"/>
      <c r="DN39" s="448"/>
      <c r="DO39" s="448"/>
      <c r="DP39" s="448"/>
      <c r="DQ39" s="448"/>
      <c r="DR39" s="448"/>
      <c r="DS39" s="448"/>
      <c r="DT39" s="448"/>
      <c r="DU39" s="448"/>
      <c r="DV39" s="448"/>
      <c r="DW39" s="448"/>
      <c r="DX39" s="448"/>
      <c r="DY39" s="448"/>
      <c r="DZ39" s="448"/>
      <c r="EA39" s="448"/>
      <c r="EB39" s="448"/>
      <c r="EC39" s="448"/>
      <c r="ED39" s="448"/>
      <c r="EE39" s="448"/>
      <c r="EF39" s="448"/>
      <c r="EG39" s="448"/>
      <c r="EH39" s="448"/>
      <c r="EI39" s="448"/>
      <c r="EJ39" s="448"/>
      <c r="EK39" s="448"/>
      <c r="EL39" s="448"/>
      <c r="EM39" s="448"/>
      <c r="EN39" s="448"/>
      <c r="EO39" s="448"/>
      <c r="EP39" s="448"/>
      <c r="EQ39" s="448"/>
      <c r="ER39" s="448"/>
      <c r="ES39" s="448"/>
      <c r="ET39" s="448"/>
      <c r="EU39" s="448"/>
      <c r="EV39" s="448"/>
      <c r="EW39" s="448"/>
      <c r="EX39" s="448"/>
      <c r="EY39" s="448"/>
      <c r="EZ39" s="448"/>
      <c r="FA39" s="448"/>
      <c r="FB39" s="448"/>
      <c r="FC39" s="448"/>
      <c r="FD39" s="448"/>
      <c r="FE39" s="448"/>
      <c r="FF39" s="448"/>
      <c r="FG39" s="448"/>
      <c r="FH39" s="448"/>
      <c r="FI39" s="448"/>
      <c r="FJ39" s="448"/>
      <c r="FK39" s="448"/>
      <c r="FL39" s="448"/>
      <c r="FM39" s="448"/>
      <c r="FN39" s="448"/>
      <c r="FO39" s="448"/>
      <c r="FP39" s="448"/>
      <c r="FQ39" s="448"/>
      <c r="FR39" s="448"/>
      <c r="FS39" s="448"/>
      <c r="FT39" s="448"/>
      <c r="FU39" s="448"/>
      <c r="FV39" s="448"/>
      <c r="FW39" s="448"/>
      <c r="FX39" s="448"/>
      <c r="FY39" s="448"/>
      <c r="FZ39" s="448"/>
      <c r="GA39" s="448"/>
      <c r="GB39" s="448"/>
      <c r="GC39" s="448"/>
      <c r="GD39" s="448"/>
      <c r="GE39" s="448"/>
      <c r="GF39" s="448"/>
      <c r="GG39" s="448"/>
      <c r="GH39" s="448"/>
      <c r="GI39" s="448"/>
      <c r="GJ39" s="448"/>
      <c r="GK39" s="448"/>
      <c r="GL39" s="448"/>
      <c r="GM39" s="448"/>
      <c r="GN39" s="448"/>
      <c r="GO39" s="448"/>
      <c r="GP39" s="448"/>
      <c r="GQ39" s="448"/>
      <c r="GR39" s="448"/>
      <c r="GS39" s="448"/>
      <c r="GT39" s="448"/>
      <c r="GU39" s="448"/>
      <c r="GV39" s="448"/>
      <c r="GW39" s="448"/>
      <c r="GX39" s="448"/>
      <c r="GY39" s="448"/>
      <c r="GZ39" s="448"/>
      <c r="HA39" s="448"/>
      <c r="HB39" s="448"/>
      <c r="HC39" s="448"/>
      <c r="HD39" s="448"/>
      <c r="HE39" s="448"/>
      <c r="HF39" s="448"/>
      <c r="HG39" s="448"/>
      <c r="HH39" s="448"/>
      <c r="HI39" s="448"/>
      <c r="HJ39" s="448"/>
      <c r="HK39" s="448"/>
      <c r="HL39" s="448"/>
      <c r="HM39" s="448"/>
      <c r="HN39" s="448"/>
      <c r="HO39" s="448"/>
      <c r="HP39" s="448"/>
      <c r="HQ39" s="448"/>
      <c r="HR39" s="448"/>
      <c r="HS39" s="448"/>
      <c r="HT39" s="448"/>
      <c r="HU39" s="448"/>
      <c r="HV39" s="448"/>
      <c r="HW39" s="448"/>
      <c r="HX39" s="448"/>
      <c r="HY39" s="448"/>
      <c r="HZ39" s="448"/>
      <c r="IA39" s="448"/>
      <c r="IB39" s="448"/>
      <c r="IC39" s="448"/>
      <c r="ID39" s="448"/>
      <c r="IE39" s="448"/>
      <c r="IF39" s="448"/>
      <c r="IG39" s="448"/>
      <c r="IH39" s="448"/>
      <c r="II39" s="448"/>
      <c r="IJ39" s="448"/>
      <c r="IK39" s="448"/>
      <c r="IL39" s="448"/>
      <c r="IM39" s="448"/>
      <c r="IN39" s="448"/>
      <c r="IO39" s="448"/>
      <c r="IP39" s="448"/>
      <c r="IQ39" s="448"/>
      <c r="IR39" s="448"/>
      <c r="IS39" s="448"/>
      <c r="IT39" s="448"/>
    </row>
    <row r="40" spans="1:254" ht="21.75" customHeight="1">
      <c r="A40" s="448"/>
      <c r="B40" s="711" t="s">
        <v>450</v>
      </c>
      <c r="C40" s="504">
        <v>271.8871765199446</v>
      </c>
      <c r="D40" s="505">
        <v>280.1568799192778</v>
      </c>
      <c r="E40" s="506">
        <v>325.55492497523494</v>
      </c>
      <c r="F40" s="160">
        <v>292.53299380481911</v>
      </c>
      <c r="G40" s="507">
        <v>10.224886249314523</v>
      </c>
      <c r="H40" s="508">
        <v>22.593391308562573</v>
      </c>
      <c r="I40" s="509">
        <v>3.7640051059530322</v>
      </c>
      <c r="J40" s="169">
        <v>11.23820384702195</v>
      </c>
      <c r="K40" s="507">
        <v>20.47986194637221</v>
      </c>
      <c r="L40" s="499">
        <v>32.885905860314693</v>
      </c>
      <c r="M40" s="500">
        <v>13.543762000042349</v>
      </c>
      <c r="N40" s="167">
        <v>22.303176602243084</v>
      </c>
      <c r="O40" s="448"/>
      <c r="P40" s="448"/>
      <c r="Q40" s="544"/>
      <c r="R40" s="543" t="s">
        <v>202</v>
      </c>
      <c r="S40" s="543"/>
      <c r="T40" s="567">
        <v>273.93673957610036</v>
      </c>
      <c r="U40" s="568">
        <v>220.83319288542711</v>
      </c>
      <c r="V40" s="569">
        <v>293.77769135774446</v>
      </c>
      <c r="W40" s="160">
        <v>262.84920793975726</v>
      </c>
      <c r="X40" s="570">
        <v>6.7837625801713699</v>
      </c>
      <c r="Y40" s="571">
        <v>1.0385979486419359</v>
      </c>
      <c r="Z40" s="572">
        <v>2.6825836193025339</v>
      </c>
      <c r="AA40" s="169">
        <v>3.5926957700405779</v>
      </c>
      <c r="AB40" s="570">
        <v>20.668071256737889</v>
      </c>
      <c r="AC40" s="562">
        <v>11.193640196497739</v>
      </c>
      <c r="AD40" s="563">
        <v>8.7907746601160852</v>
      </c>
      <c r="AE40" s="167">
        <v>13.550828704450572</v>
      </c>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48"/>
      <c r="IK40" s="448"/>
      <c r="IL40" s="448"/>
      <c r="IM40" s="448"/>
      <c r="IN40" s="448"/>
      <c r="IO40" s="448"/>
      <c r="IP40" s="448"/>
      <c r="IQ40" s="448"/>
      <c r="IR40" s="448"/>
      <c r="IS40" s="448"/>
      <c r="IT40" s="448"/>
    </row>
    <row r="41" spans="1:254" ht="21.75" customHeight="1">
      <c r="A41" s="448"/>
      <c r="B41" s="711" t="s">
        <v>451</v>
      </c>
      <c r="C41" s="504">
        <v>323.39180593365319</v>
      </c>
      <c r="D41" s="505">
        <v>281.65150349632006</v>
      </c>
      <c r="E41" s="506">
        <v>331.42669956058643</v>
      </c>
      <c r="F41" s="160">
        <v>312.15666966351995</v>
      </c>
      <c r="G41" s="507">
        <v>18.943383087407355</v>
      </c>
      <c r="H41" s="508">
        <v>0.5334952250585161</v>
      </c>
      <c r="I41" s="509">
        <v>1.8036202603287848</v>
      </c>
      <c r="J41" s="169">
        <v>6.7081923319028931</v>
      </c>
      <c r="K41" s="507">
        <v>26.061929037447413</v>
      </c>
      <c r="L41" s="499">
        <v>28.86501640249179</v>
      </c>
      <c r="M41" s="500">
        <v>15.841845015582194</v>
      </c>
      <c r="N41" s="167">
        <v>23.589596818507133</v>
      </c>
      <c r="O41" s="448"/>
      <c r="P41" s="448"/>
      <c r="Q41" s="544"/>
      <c r="R41" s="543" t="s">
        <v>203</v>
      </c>
      <c r="S41" s="544"/>
      <c r="T41" s="567">
        <v>246.66587172063009</v>
      </c>
      <c r="U41" s="568">
        <v>228.52527116582846</v>
      </c>
      <c r="V41" s="569">
        <v>313.74552730767482</v>
      </c>
      <c r="W41" s="160">
        <v>262.97889006471115</v>
      </c>
      <c r="X41" s="570">
        <v>-9.9551699044349391</v>
      </c>
      <c r="Y41" s="571">
        <v>3.4832074743365951</v>
      </c>
      <c r="Z41" s="572">
        <v>6.7969204392769029</v>
      </c>
      <c r="AA41" s="169">
        <v>4.9337080362676033E-2</v>
      </c>
      <c r="AB41" s="570">
        <v>23.874558476193044</v>
      </c>
      <c r="AC41" s="562">
        <v>9.9886232265597386</v>
      </c>
      <c r="AD41" s="563">
        <v>10.186595079769759</v>
      </c>
      <c r="AE41" s="167">
        <v>14.683258927507515</v>
      </c>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48"/>
      <c r="IK41" s="448"/>
      <c r="IL41" s="448"/>
      <c r="IM41" s="448"/>
      <c r="IN41" s="448"/>
      <c r="IO41" s="448"/>
      <c r="IP41" s="448"/>
      <c r="IQ41" s="448"/>
      <c r="IR41" s="448"/>
      <c r="IS41" s="448"/>
      <c r="IT41" s="448"/>
    </row>
    <row r="42" spans="1:254" ht="21.75" customHeight="1">
      <c r="A42" s="448"/>
      <c r="B42" s="711" t="s">
        <v>452</v>
      </c>
      <c r="C42" s="504">
        <v>391.55755340973349</v>
      </c>
      <c r="D42" s="505">
        <v>320.89456794278397</v>
      </c>
      <c r="E42" s="506">
        <v>337.92882615898128</v>
      </c>
      <c r="F42" s="160">
        <v>350.12698250383295</v>
      </c>
      <c r="G42" s="507">
        <v>21.07837806195532</v>
      </c>
      <c r="H42" s="508">
        <v>13.933198992128453</v>
      </c>
      <c r="I42" s="509">
        <v>1.9618596229620522</v>
      </c>
      <c r="J42" s="169">
        <v>12.163864024190786</v>
      </c>
      <c r="K42" s="507">
        <v>42.937217554550671</v>
      </c>
      <c r="L42" s="499">
        <v>45.310840163992395</v>
      </c>
      <c r="M42" s="500">
        <v>15.028756811718651</v>
      </c>
      <c r="N42" s="167">
        <v>34.425604843420572</v>
      </c>
      <c r="O42" s="448"/>
      <c r="P42" s="448"/>
      <c r="Q42" s="544"/>
      <c r="R42" s="543" t="s">
        <v>204</v>
      </c>
      <c r="S42" s="544"/>
      <c r="T42" s="567">
        <v>271.8871765199446</v>
      </c>
      <c r="U42" s="568">
        <v>280.1568799192778</v>
      </c>
      <c r="V42" s="569">
        <v>325.55492497523494</v>
      </c>
      <c r="W42" s="160">
        <v>292.53299380481911</v>
      </c>
      <c r="X42" s="570">
        <v>10.224886249314523</v>
      </c>
      <c r="Y42" s="571">
        <v>22.593391308562573</v>
      </c>
      <c r="Z42" s="572">
        <v>3.7640051059530322</v>
      </c>
      <c r="AA42" s="169">
        <v>11.23820384702195</v>
      </c>
      <c r="AB42" s="570">
        <v>20.47986194637221</v>
      </c>
      <c r="AC42" s="562">
        <v>32.885905860314693</v>
      </c>
      <c r="AD42" s="563">
        <v>13.543762000042349</v>
      </c>
      <c r="AE42" s="167">
        <v>22.303176602243084</v>
      </c>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48"/>
      <c r="IK42" s="448"/>
      <c r="IL42" s="448"/>
      <c r="IM42" s="448"/>
      <c r="IN42" s="448"/>
      <c r="IO42" s="448"/>
      <c r="IP42" s="448"/>
      <c r="IQ42" s="448"/>
      <c r="IR42" s="448"/>
      <c r="IS42" s="448"/>
      <c r="IT42" s="448"/>
    </row>
    <row r="43" spans="1:254" ht="21.75" customHeight="1">
      <c r="A43" s="448"/>
      <c r="B43" s="711" t="s">
        <v>453</v>
      </c>
      <c r="C43" s="504">
        <v>293.24071597870073</v>
      </c>
      <c r="D43" s="505">
        <v>404.79477968902052</v>
      </c>
      <c r="E43" s="506">
        <v>397.25083272387411</v>
      </c>
      <c r="F43" s="160">
        <v>365.09544279719847</v>
      </c>
      <c r="G43" s="507">
        <v>-25.109166347290994</v>
      </c>
      <c r="H43" s="508">
        <v>26.145725147081976</v>
      </c>
      <c r="I43" s="509">
        <v>17.554586046762495</v>
      </c>
      <c r="J43" s="169">
        <v>4.2751518852739849</v>
      </c>
      <c r="K43" s="507">
        <v>18.881754469390316</v>
      </c>
      <c r="L43" s="499">
        <v>77.133486210933228</v>
      </c>
      <c r="M43" s="500">
        <v>26.615616207433533</v>
      </c>
      <c r="N43" s="167">
        <v>40.876952295919025</v>
      </c>
      <c r="O43" s="448"/>
      <c r="P43" s="448"/>
      <c r="Q43" s="544"/>
      <c r="R43" s="543" t="s">
        <v>205</v>
      </c>
      <c r="S43" s="544"/>
      <c r="T43" s="567">
        <v>323.39180593365319</v>
      </c>
      <c r="U43" s="568">
        <v>281.65150349632006</v>
      </c>
      <c r="V43" s="569">
        <v>331.42669956058643</v>
      </c>
      <c r="W43" s="160">
        <v>312.15666966351995</v>
      </c>
      <c r="X43" s="570">
        <v>18.943383087407355</v>
      </c>
      <c r="Y43" s="571">
        <v>0.5334952250585161</v>
      </c>
      <c r="Z43" s="572">
        <v>1.8036202603287848</v>
      </c>
      <c r="AA43" s="169">
        <v>6.7081923319028931</v>
      </c>
      <c r="AB43" s="570">
        <v>26.061929037447413</v>
      </c>
      <c r="AC43" s="562">
        <v>28.86501640249179</v>
      </c>
      <c r="AD43" s="563">
        <v>15.841845015582194</v>
      </c>
      <c r="AE43" s="167">
        <v>23.589596818507133</v>
      </c>
      <c r="AF43" s="448"/>
      <c r="AG43" s="44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48"/>
      <c r="IK43" s="448"/>
      <c r="IL43" s="448"/>
      <c r="IM43" s="448"/>
      <c r="IN43" s="448"/>
      <c r="IO43" s="448"/>
      <c r="IP43" s="448"/>
      <c r="IQ43" s="448"/>
      <c r="IR43" s="448"/>
      <c r="IS43" s="448"/>
      <c r="IT43" s="448"/>
    </row>
    <row r="44" spans="1:254" ht="21.75" customHeight="1">
      <c r="A44" s="448"/>
      <c r="B44" s="480" t="s">
        <v>208</v>
      </c>
      <c r="C44" s="504">
        <v>428.03187004719138</v>
      </c>
      <c r="D44" s="505">
        <v>400.20335835100889</v>
      </c>
      <c r="E44" s="506">
        <v>444.4489711005387</v>
      </c>
      <c r="F44" s="160">
        <v>424.22806649957965</v>
      </c>
      <c r="G44" s="507">
        <v>45.966043159668544</v>
      </c>
      <c r="H44" s="508">
        <v>-1.1342590291156824</v>
      </c>
      <c r="I44" s="509">
        <v>11.881193062085188</v>
      </c>
      <c r="J44" s="169">
        <v>16.196483650777282</v>
      </c>
      <c r="K44" s="507">
        <v>57.429958825510312</v>
      </c>
      <c r="L44" s="499">
        <v>42.849734215458255</v>
      </c>
      <c r="M44" s="500">
        <v>36.52042620284368</v>
      </c>
      <c r="N44" s="167">
        <v>45.600039747937416</v>
      </c>
      <c r="O44" s="448"/>
      <c r="P44" s="448"/>
      <c r="Q44" s="544"/>
      <c r="R44" s="543" t="s">
        <v>206</v>
      </c>
      <c r="S44" s="544"/>
      <c r="T44" s="567">
        <v>391.55755340973349</v>
      </c>
      <c r="U44" s="568">
        <v>320.89456794278397</v>
      </c>
      <c r="V44" s="569">
        <v>337.92882615898128</v>
      </c>
      <c r="W44" s="160">
        <v>350.12698250383295</v>
      </c>
      <c r="X44" s="570">
        <v>21.07837806195532</v>
      </c>
      <c r="Y44" s="571">
        <v>13.933198992128453</v>
      </c>
      <c r="Z44" s="572">
        <v>1.9618596229620522</v>
      </c>
      <c r="AA44" s="169">
        <v>12.163864024190786</v>
      </c>
      <c r="AB44" s="570">
        <v>42.937217554550671</v>
      </c>
      <c r="AC44" s="562">
        <v>45.310840163992395</v>
      </c>
      <c r="AD44" s="563">
        <v>15.028756811718651</v>
      </c>
      <c r="AE44" s="167">
        <v>34.425604843420572</v>
      </c>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48"/>
      <c r="IK44" s="448"/>
      <c r="IL44" s="448"/>
      <c r="IM44" s="448"/>
      <c r="IN44" s="448"/>
      <c r="IO44" s="448"/>
      <c r="IP44" s="448"/>
      <c r="IQ44" s="448"/>
      <c r="IR44" s="448"/>
      <c r="IS44" s="448"/>
      <c r="IT44" s="448"/>
    </row>
    <row r="45" spans="1:254" ht="21.75" customHeight="1">
      <c r="A45" s="448"/>
      <c r="B45" s="480" t="s">
        <v>209</v>
      </c>
      <c r="C45" s="504">
        <v>461.94778413502587</v>
      </c>
      <c r="D45" s="505">
        <v>396.05390446636642</v>
      </c>
      <c r="E45" s="506">
        <v>450.76309770870216</v>
      </c>
      <c r="F45" s="160">
        <v>436.25492877003148</v>
      </c>
      <c r="G45" s="507">
        <v>7.9236889729952082</v>
      </c>
      <c r="H45" s="508">
        <v>-1.0368363478357168</v>
      </c>
      <c r="I45" s="509">
        <v>1.420664017407546</v>
      </c>
      <c r="J45" s="169">
        <v>2.8349991950529727</v>
      </c>
      <c r="K45" s="507">
        <v>42.844616239224905</v>
      </c>
      <c r="L45" s="499">
        <v>40.618423672480446</v>
      </c>
      <c r="M45" s="500">
        <v>36.006875217456781</v>
      </c>
      <c r="N45" s="167">
        <v>39.823305043054042</v>
      </c>
      <c r="O45" s="448"/>
      <c r="P45" s="448"/>
      <c r="Q45" s="544"/>
      <c r="R45" s="543" t="s">
        <v>207</v>
      </c>
      <c r="S45" s="544"/>
      <c r="T45" s="567">
        <v>293.24071597870073</v>
      </c>
      <c r="U45" s="568">
        <v>404.79477968902052</v>
      </c>
      <c r="V45" s="569">
        <v>397.25083272387411</v>
      </c>
      <c r="W45" s="160">
        <v>365.09544279719847</v>
      </c>
      <c r="X45" s="570">
        <v>-25.109166347290994</v>
      </c>
      <c r="Y45" s="571">
        <v>26.145725147081976</v>
      </c>
      <c r="Z45" s="572">
        <v>17.554586046762495</v>
      </c>
      <c r="AA45" s="169">
        <v>4.2751518852739849</v>
      </c>
      <c r="AB45" s="570">
        <v>18.881754469390316</v>
      </c>
      <c r="AC45" s="562">
        <v>77.133486210933228</v>
      </c>
      <c r="AD45" s="563">
        <v>26.615616207433533</v>
      </c>
      <c r="AE45" s="167">
        <v>40.876952295919025</v>
      </c>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48"/>
      <c r="IK45" s="448"/>
      <c r="IL45" s="448"/>
      <c r="IM45" s="448"/>
      <c r="IN45" s="448"/>
      <c r="IO45" s="448"/>
      <c r="IP45" s="448"/>
      <c r="IQ45" s="448"/>
      <c r="IR45" s="448"/>
      <c r="IS45" s="448"/>
      <c r="IT45" s="448"/>
    </row>
    <row r="46" spans="1:254" ht="21.75" customHeight="1">
      <c r="A46" s="448"/>
      <c r="B46" s="480" t="s">
        <v>342</v>
      </c>
      <c r="C46" s="504">
        <v>526.20977022763043</v>
      </c>
      <c r="D46" s="505">
        <v>415.6115742271781</v>
      </c>
      <c r="E46" s="506">
        <v>432.3112023099518</v>
      </c>
      <c r="F46" s="160">
        <v>458.04418225492009</v>
      </c>
      <c r="G46" s="507">
        <v>13.911093049819883</v>
      </c>
      <c r="H46" s="508">
        <v>4.9381333046478062</v>
      </c>
      <c r="I46" s="509">
        <v>-4.093479588844815</v>
      </c>
      <c r="J46" s="169">
        <v>4.9946148565749695</v>
      </c>
      <c r="K46" s="507">
        <v>34.388869693695909</v>
      </c>
      <c r="L46" s="499">
        <v>29.516550215110641</v>
      </c>
      <c r="M46" s="500">
        <v>27.92966117266586</v>
      </c>
      <c r="N46" s="167">
        <v>30.611693693824137</v>
      </c>
      <c r="O46" s="448"/>
      <c r="P46" s="448"/>
      <c r="Q46" s="544"/>
      <c r="R46" s="543" t="s">
        <v>208</v>
      </c>
      <c r="S46" s="544"/>
      <c r="T46" s="567">
        <v>428.03187004719138</v>
      </c>
      <c r="U46" s="568">
        <v>400.20335835100889</v>
      </c>
      <c r="V46" s="569">
        <v>444.4489711005387</v>
      </c>
      <c r="W46" s="160">
        <v>424.22806649957965</v>
      </c>
      <c r="X46" s="570">
        <v>45.966043159668544</v>
      </c>
      <c r="Y46" s="571">
        <v>-1.1342590291156824</v>
      </c>
      <c r="Z46" s="572">
        <v>11.881193062085188</v>
      </c>
      <c r="AA46" s="169">
        <v>16.196483650777282</v>
      </c>
      <c r="AB46" s="570">
        <v>57.429958825510312</v>
      </c>
      <c r="AC46" s="562">
        <v>42.849734215458255</v>
      </c>
      <c r="AD46" s="563">
        <v>36.52042620284368</v>
      </c>
      <c r="AE46" s="167">
        <v>45.600039747937416</v>
      </c>
      <c r="AF46" s="448"/>
      <c r="AG46" s="44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48"/>
      <c r="IK46" s="448"/>
      <c r="IL46" s="448"/>
      <c r="IM46" s="448"/>
      <c r="IN46" s="448"/>
      <c r="IO46" s="448"/>
      <c r="IP46" s="448"/>
      <c r="IQ46" s="448"/>
      <c r="IR46" s="448"/>
      <c r="IS46" s="448"/>
      <c r="IT46" s="448"/>
    </row>
    <row r="47" spans="1:254" ht="21.75" customHeight="1">
      <c r="A47" s="448"/>
      <c r="B47" s="480" t="s">
        <v>415</v>
      </c>
      <c r="C47" s="584">
        <v>397.9950900340387</v>
      </c>
      <c r="D47" s="585">
        <v>457.91869543032885</v>
      </c>
      <c r="E47" s="586">
        <v>470.76183698236946</v>
      </c>
      <c r="F47" s="583">
        <v>442.22520748224565</v>
      </c>
      <c r="G47" s="587">
        <v>-24.365697379227299</v>
      </c>
      <c r="H47" s="588">
        <v>10.179485805182424</v>
      </c>
      <c r="I47" s="589">
        <v>8.8942027102156658</v>
      </c>
      <c r="J47" s="590">
        <v>-3.453591462465198</v>
      </c>
      <c r="K47" s="587">
        <v>35.722997642301038</v>
      </c>
      <c r="L47" s="588">
        <v>13.123666214796614</v>
      </c>
      <c r="M47" s="589">
        <v>18.504933961860885</v>
      </c>
      <c r="N47" s="167">
        <v>22.450532606319513</v>
      </c>
      <c r="O47" s="448"/>
      <c r="P47" s="448"/>
      <c r="Q47" s="544"/>
      <c r="R47" s="543"/>
      <c r="S47" s="544"/>
      <c r="T47" s="567"/>
      <c r="U47" s="568"/>
      <c r="V47" s="569"/>
      <c r="W47" s="160"/>
      <c r="X47" s="570"/>
      <c r="Y47" s="571"/>
      <c r="Z47" s="572"/>
      <c r="AA47" s="169"/>
      <c r="AB47" s="570"/>
      <c r="AC47" s="562"/>
      <c r="AD47" s="563"/>
      <c r="AE47" s="167"/>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48"/>
      <c r="IK47" s="448"/>
      <c r="IL47" s="448"/>
      <c r="IM47" s="448"/>
      <c r="IN47" s="448"/>
      <c r="IO47" s="448"/>
      <c r="IP47" s="448"/>
      <c r="IQ47" s="448"/>
      <c r="IR47" s="448"/>
      <c r="IS47" s="448"/>
      <c r="IT47" s="448"/>
    </row>
    <row r="48" spans="1:254" ht="21.75" customHeight="1">
      <c r="A48" s="448"/>
      <c r="B48" s="480" t="s">
        <v>435</v>
      </c>
      <c r="C48" s="584">
        <v>562.73629495231864</v>
      </c>
      <c r="D48" s="585">
        <v>496.08051243296052</v>
      </c>
      <c r="E48" s="586">
        <v>607.00665603453365</v>
      </c>
      <c r="F48" s="583">
        <v>555.27448780660427</v>
      </c>
      <c r="G48" s="587">
        <v>43.42975974637119</v>
      </c>
      <c r="H48" s="588">
        <v>-2.4450067682778069</v>
      </c>
      <c r="I48" s="589">
        <v>15.697414765828938</v>
      </c>
      <c r="J48" s="590">
        <v>16.858345932627202</v>
      </c>
      <c r="K48" s="587">
        <v>30.874996845574401</v>
      </c>
      <c r="L48" s="588">
        <v>17.958587596729075</v>
      </c>
      <c r="M48" s="589">
        <v>27.707263941075183</v>
      </c>
      <c r="N48" s="167">
        <v>25.513616127792886</v>
      </c>
      <c r="O48" s="448"/>
      <c r="P48" s="448"/>
      <c r="Q48" s="544"/>
      <c r="R48" s="543"/>
      <c r="S48" s="544"/>
      <c r="T48" s="567"/>
      <c r="U48" s="568"/>
      <c r="V48" s="569"/>
      <c r="W48" s="160"/>
      <c r="X48" s="570"/>
      <c r="Y48" s="571"/>
      <c r="Z48" s="572"/>
      <c r="AA48" s="169"/>
      <c r="AB48" s="570"/>
      <c r="AC48" s="562"/>
      <c r="AD48" s="563"/>
      <c r="AE48" s="167"/>
      <c r="AF48" s="448"/>
      <c r="AG48" s="44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48"/>
      <c r="IK48" s="448"/>
      <c r="IL48" s="448"/>
      <c r="IM48" s="448"/>
      <c r="IN48" s="448"/>
      <c r="IO48" s="448"/>
      <c r="IP48" s="448"/>
      <c r="IQ48" s="448"/>
      <c r="IR48" s="448"/>
      <c r="IS48" s="448"/>
      <c r="IT48" s="448"/>
    </row>
    <row r="49" spans="1:254" ht="21.75" customHeight="1">
      <c r="A49" s="448"/>
      <c r="B49" s="711" t="s">
        <v>449</v>
      </c>
      <c r="C49" s="584">
        <v>612.8397832659607</v>
      </c>
      <c r="D49" s="585">
        <v>500.37317629220553</v>
      </c>
      <c r="E49" s="586">
        <v>618.98783293720237</v>
      </c>
      <c r="F49" s="583">
        <v>577.40026416512285</v>
      </c>
      <c r="G49" s="587">
        <v>8.9035466102088492</v>
      </c>
      <c r="H49" s="588">
        <v>0.86531596215948525</v>
      </c>
      <c r="I49" s="589">
        <v>1.9738131013158409</v>
      </c>
      <c r="J49" s="590">
        <v>3.9846556692921098</v>
      </c>
      <c r="K49" s="587">
        <v>27.746398601534409</v>
      </c>
      <c r="L49" s="588">
        <v>25.893851967971386</v>
      </c>
      <c r="M49" s="589">
        <v>29.3062958292183</v>
      </c>
      <c r="N49" s="167">
        <v>27.648848799574697</v>
      </c>
      <c r="O49" s="448"/>
      <c r="P49" s="448"/>
      <c r="Q49" s="544"/>
      <c r="R49" s="543"/>
      <c r="S49" s="544"/>
      <c r="T49" s="567"/>
      <c r="U49" s="568"/>
      <c r="V49" s="569"/>
      <c r="W49" s="160"/>
      <c r="X49" s="570"/>
      <c r="Y49" s="571"/>
      <c r="Z49" s="572"/>
      <c r="AA49" s="169"/>
      <c r="AB49" s="570"/>
      <c r="AC49" s="562"/>
      <c r="AD49" s="563"/>
      <c r="AE49" s="167"/>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48"/>
      <c r="IK49" s="448"/>
      <c r="IL49" s="448"/>
      <c r="IM49" s="448"/>
      <c r="IN49" s="448"/>
      <c r="IO49" s="448"/>
      <c r="IP49" s="448"/>
      <c r="IQ49" s="448"/>
      <c r="IR49" s="448"/>
      <c r="IS49" s="448"/>
      <c r="IT49" s="448"/>
    </row>
    <row r="50" spans="1:254" ht="21.75" customHeight="1">
      <c r="A50" s="448"/>
      <c r="B50" s="711" t="s">
        <v>454</v>
      </c>
      <c r="C50" s="584">
        <v>742.24680041491092</v>
      </c>
      <c r="D50" s="585">
        <v>521.28495000206715</v>
      </c>
      <c r="E50" s="586">
        <v>552.77145273813267</v>
      </c>
      <c r="F50" s="583">
        <v>605.4344010517035</v>
      </c>
      <c r="G50" s="587">
        <v>21.115962227404879</v>
      </c>
      <c r="H50" s="588">
        <v>4.1792355587122216</v>
      </c>
      <c r="I50" s="589">
        <v>-10.697525326929565</v>
      </c>
      <c r="J50" s="590">
        <v>4.8552345100007557</v>
      </c>
      <c r="K50" s="587">
        <v>28.227937505594326</v>
      </c>
      <c r="L50" s="588">
        <v>18.381959573975081</v>
      </c>
      <c r="M50" s="589">
        <v>25.178833061196258</v>
      </c>
      <c r="N50" s="167">
        <v>23.929576713588556</v>
      </c>
      <c r="O50" s="448"/>
      <c r="P50" s="448"/>
      <c r="Q50" s="544"/>
      <c r="R50" s="543"/>
      <c r="S50" s="544"/>
      <c r="T50" s="567"/>
      <c r="U50" s="568"/>
      <c r="V50" s="569"/>
      <c r="W50" s="160"/>
      <c r="X50" s="570"/>
      <c r="Y50" s="571"/>
      <c r="Z50" s="572"/>
      <c r="AA50" s="169"/>
      <c r="AB50" s="570"/>
      <c r="AC50" s="562"/>
      <c r="AD50" s="563"/>
      <c r="AE50" s="167"/>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48"/>
      <c r="IK50" s="448"/>
      <c r="IL50" s="448"/>
      <c r="IM50" s="448"/>
      <c r="IN50" s="448"/>
      <c r="IO50" s="448"/>
      <c r="IP50" s="448"/>
      <c r="IQ50" s="448"/>
      <c r="IR50" s="448"/>
      <c r="IS50" s="448"/>
      <c r="IT50" s="448"/>
    </row>
    <row r="51" spans="1:254" ht="21.75" customHeight="1">
      <c r="A51" s="448"/>
      <c r="B51" s="711" t="s">
        <v>455</v>
      </c>
      <c r="C51" s="584">
        <v>483.42460890061847</v>
      </c>
      <c r="D51" s="585">
        <v>627.64566343840193</v>
      </c>
      <c r="E51" s="586">
        <v>666.32212229736228</v>
      </c>
      <c r="F51" s="583">
        <v>592.46413154546087</v>
      </c>
      <c r="G51" s="587">
        <v>-34.870098647729108</v>
      </c>
      <c r="H51" s="588">
        <v>20.40356496689823</v>
      </c>
      <c r="I51" s="589">
        <v>20.542064717119629</v>
      </c>
      <c r="J51" s="590">
        <v>-2.1423079831129286</v>
      </c>
      <c r="K51" s="587">
        <v>23.21486303984392</v>
      </c>
      <c r="L51" s="588">
        <v>23.427481858456602</v>
      </c>
      <c r="M51" s="589">
        <v>27.003132806997485</v>
      </c>
      <c r="N51" s="167">
        <v>24.548492568432668</v>
      </c>
      <c r="O51" s="448"/>
      <c r="P51" s="448"/>
      <c r="Q51" s="544"/>
      <c r="R51" s="543"/>
      <c r="S51" s="544"/>
      <c r="T51" s="567"/>
      <c r="U51" s="568"/>
      <c r="V51" s="569"/>
      <c r="W51" s="160"/>
      <c r="X51" s="570"/>
      <c r="Y51" s="571"/>
      <c r="Z51" s="572"/>
      <c r="AA51" s="169"/>
      <c r="AB51" s="570"/>
      <c r="AC51" s="562"/>
      <c r="AD51" s="563"/>
      <c r="AE51" s="167"/>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48"/>
      <c r="IK51" s="448"/>
      <c r="IL51" s="448"/>
      <c r="IM51" s="448"/>
      <c r="IN51" s="448"/>
      <c r="IO51" s="448"/>
      <c r="IP51" s="448"/>
      <c r="IQ51" s="448"/>
      <c r="IR51" s="448"/>
      <c r="IS51" s="448"/>
      <c r="IT51" s="448"/>
    </row>
    <row r="52" spans="1:254" ht="21.75" customHeight="1">
      <c r="A52" s="448"/>
      <c r="B52" s="711" t="s">
        <v>456</v>
      </c>
      <c r="C52" s="584">
        <v>724.24881417530685</v>
      </c>
      <c r="D52" s="585">
        <v>617.8615037896559</v>
      </c>
      <c r="E52" s="586">
        <v>713.13385837771261</v>
      </c>
      <c r="F52" s="583">
        <v>685.08139211422497</v>
      </c>
      <c r="G52" s="587">
        <v>49.816290035867127</v>
      </c>
      <c r="H52" s="588">
        <v>-1.5588667649109311</v>
      </c>
      <c r="I52" s="589">
        <v>7.0253912505488643</v>
      </c>
      <c r="J52" s="590">
        <v>15.63255151449745</v>
      </c>
      <c r="K52" s="587">
        <v>28.701279919517788</v>
      </c>
      <c r="L52" s="588">
        <v>24.548634406023481</v>
      </c>
      <c r="M52" s="589">
        <v>17.483696642881824</v>
      </c>
      <c r="N52" s="167">
        <v>23.577870322807698</v>
      </c>
      <c r="O52" s="448"/>
      <c r="P52" s="448"/>
      <c r="Q52" s="544"/>
      <c r="R52" s="543"/>
      <c r="S52" s="544"/>
      <c r="T52" s="567"/>
      <c r="U52" s="568"/>
      <c r="V52" s="569"/>
      <c r="W52" s="160"/>
      <c r="X52" s="570"/>
      <c r="Y52" s="571"/>
      <c r="Z52" s="572"/>
      <c r="AA52" s="169"/>
      <c r="AB52" s="570"/>
      <c r="AC52" s="562"/>
      <c r="AD52" s="563"/>
      <c r="AE52" s="167"/>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48"/>
      <c r="IK52" s="448"/>
      <c r="IL52" s="448"/>
      <c r="IM52" s="448"/>
      <c r="IN52" s="448"/>
      <c r="IO52" s="448"/>
      <c r="IP52" s="448"/>
      <c r="IQ52" s="448"/>
      <c r="IR52" s="448"/>
      <c r="IS52" s="448"/>
      <c r="IT52" s="448"/>
    </row>
    <row r="53" spans="1:254">
      <c r="A53" s="448"/>
      <c r="B53" s="78" t="s">
        <v>210</v>
      </c>
      <c r="C53" s="478" t="s">
        <v>211</v>
      </c>
      <c r="D53" s="478"/>
      <c r="E53" s="478"/>
      <c r="F53" s="478"/>
      <c r="G53" s="478"/>
      <c r="H53" s="478"/>
      <c r="I53" s="478"/>
      <c r="J53" s="478"/>
      <c r="K53" s="478"/>
      <c r="L53" s="478"/>
      <c r="M53" s="478"/>
      <c r="N53" s="510"/>
      <c r="O53" s="448"/>
      <c r="P53" s="448"/>
      <c r="Q53" s="544"/>
      <c r="R53" s="543" t="s">
        <v>209</v>
      </c>
      <c r="S53" s="544"/>
      <c r="T53" s="567">
        <v>461.94778413502587</v>
      </c>
      <c r="U53" s="568">
        <v>396.05390446636642</v>
      </c>
      <c r="V53" s="569">
        <v>450.76309770870211</v>
      </c>
      <c r="W53" s="160">
        <v>436.25492877003148</v>
      </c>
      <c r="X53" s="570">
        <v>7.9236889729952082</v>
      </c>
      <c r="Y53" s="571">
        <v>-1.0368363478357168</v>
      </c>
      <c r="Z53" s="572">
        <v>1.420664017407546</v>
      </c>
      <c r="AA53" s="169">
        <v>2.8349991950529727</v>
      </c>
      <c r="AB53" s="570">
        <v>42.844616239224905</v>
      </c>
      <c r="AC53" s="562">
        <v>40.618423672480446</v>
      </c>
      <c r="AD53" s="563">
        <v>36.006875217456752</v>
      </c>
      <c r="AE53" s="167">
        <v>39.823305043054035</v>
      </c>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48"/>
      <c r="IK53" s="448"/>
      <c r="IL53" s="448"/>
      <c r="IM53" s="448"/>
      <c r="IN53" s="448"/>
      <c r="IO53" s="448"/>
      <c r="IP53" s="448"/>
      <c r="IQ53" s="448"/>
      <c r="IR53" s="448"/>
      <c r="IS53" s="448"/>
      <c r="IT53" s="448"/>
    </row>
    <row r="54" spans="1:254">
      <c r="A54" s="448"/>
      <c r="B54" s="448"/>
      <c r="C54" s="448"/>
      <c r="D54" s="448"/>
      <c r="E54" s="448"/>
      <c r="F54" s="448"/>
      <c r="G54" s="448"/>
      <c r="H54" s="448"/>
      <c r="I54" s="448"/>
      <c r="J54" s="448"/>
      <c r="K54" s="448"/>
      <c r="L54" s="448"/>
      <c r="M54" s="448"/>
      <c r="N54" s="448"/>
      <c r="O54" s="448"/>
      <c r="P54" s="511"/>
      <c r="Q54" s="544"/>
      <c r="R54" s="543" t="s">
        <v>342</v>
      </c>
      <c r="S54" s="544"/>
      <c r="T54" s="567">
        <v>526.20977022763043</v>
      </c>
      <c r="U54" s="568">
        <v>415.6115742271781</v>
      </c>
      <c r="V54" s="569">
        <v>432.31120230995168</v>
      </c>
      <c r="W54" s="160">
        <v>458.04418225492009</v>
      </c>
      <c r="X54" s="570">
        <v>13.911093049819883</v>
      </c>
      <c r="Y54" s="571">
        <v>4.9381333046478062</v>
      </c>
      <c r="Z54" s="572">
        <v>-4.0934795888448434</v>
      </c>
      <c r="AA54" s="169">
        <v>4.9946148565749695</v>
      </c>
      <c r="AB54" s="570">
        <v>34.388869693695909</v>
      </c>
      <c r="AC54" s="562">
        <v>29.516550215110641</v>
      </c>
      <c r="AD54" s="563">
        <v>27.929661172665817</v>
      </c>
      <c r="AE54" s="167">
        <v>30.611693693824122</v>
      </c>
      <c r="AF54" s="448"/>
      <c r="AG54" s="44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48"/>
      <c r="IK54" s="448"/>
      <c r="IL54" s="448"/>
      <c r="IM54" s="448"/>
      <c r="IN54" s="448"/>
      <c r="IO54" s="448"/>
      <c r="IP54" s="448"/>
      <c r="IQ54" s="448"/>
      <c r="IR54" s="448"/>
      <c r="IS54" s="448"/>
      <c r="IT54" s="448"/>
    </row>
    <row r="55" spans="1:254">
      <c r="Q55" s="544"/>
      <c r="R55" s="543" t="s">
        <v>415</v>
      </c>
      <c r="S55" s="544"/>
      <c r="T55" s="567">
        <v>397.9950900340387</v>
      </c>
      <c r="U55" s="568">
        <v>457.91869543032885</v>
      </c>
      <c r="V55" s="569">
        <v>470.76183698236952</v>
      </c>
      <c r="W55" s="160">
        <v>442.22520748224565</v>
      </c>
      <c r="X55" s="570">
        <v>-24.365697379227299</v>
      </c>
      <c r="Y55" s="571">
        <v>10.179485805182424</v>
      </c>
      <c r="Z55" s="572">
        <v>8.8942027102157084</v>
      </c>
      <c r="AA55" s="169">
        <v>-3.453591462465198</v>
      </c>
      <c r="AB55" s="570">
        <v>35.722997642301038</v>
      </c>
      <c r="AC55" s="562">
        <v>13.123666214796614</v>
      </c>
      <c r="AD55" s="563">
        <v>18.5049339618609</v>
      </c>
      <c r="AE55" s="167">
        <v>22.450532606319516</v>
      </c>
    </row>
    <row r="56" spans="1:254">
      <c r="Q56" s="544"/>
      <c r="R56" s="543" t="s">
        <v>416</v>
      </c>
      <c r="S56" s="544"/>
      <c r="T56" s="567">
        <v>550.65190559153757</v>
      </c>
      <c r="U56" s="568">
        <v>462.91171870008895</v>
      </c>
      <c r="V56" s="569">
        <v>529.21956831960722</v>
      </c>
      <c r="W56" s="160">
        <v>514.26106420374458</v>
      </c>
      <c r="X56" s="570">
        <v>38.356456996603356</v>
      </c>
      <c r="Y56" s="571">
        <v>1.0903733172693393</v>
      </c>
      <c r="Z56" s="572">
        <v>12.417686979887236</v>
      </c>
      <c r="AA56" s="169">
        <v>16.289405375968073</v>
      </c>
      <c r="AB56" s="570">
        <v>28.647407850921724</v>
      </c>
      <c r="AC56" s="562">
        <v>15.669123969239678</v>
      </c>
      <c r="AD56" s="563">
        <v>19.073190114302818</v>
      </c>
      <c r="AE56" s="167">
        <v>21.129907311488072</v>
      </c>
    </row>
    <row r="57" spans="1:254">
      <c r="Q57" s="544"/>
      <c r="R57" s="573" t="s">
        <v>210</v>
      </c>
      <c r="S57" s="547"/>
      <c r="T57" s="547" t="s">
        <v>211</v>
      </c>
      <c r="U57" s="547"/>
      <c r="V57" s="547"/>
      <c r="W57" s="547"/>
      <c r="X57" s="547"/>
      <c r="Y57" s="547"/>
      <c r="Z57" s="547"/>
      <c r="AA57" s="547"/>
      <c r="AB57" s="547"/>
      <c r="AC57" s="547"/>
      <c r="AD57" s="547"/>
      <c r="AE57" s="574"/>
    </row>
  </sheetData>
  <mergeCells count="9">
    <mergeCell ref="C2:F2"/>
    <mergeCell ref="G2:J2"/>
    <mergeCell ref="K2:N2"/>
    <mergeCell ref="B2:B3"/>
    <mergeCell ref="R4:R5"/>
    <mergeCell ref="S4:S5"/>
    <mergeCell ref="T4:W4"/>
    <mergeCell ref="X4:AA4"/>
    <mergeCell ref="AB4:AE4"/>
  </mergeCells>
  <printOptions horizontalCentered="1"/>
  <pageMargins left="0.25" right="0.25" top="0.75" bottom="0.5" header="0.25" footer="0.25"/>
  <pageSetup scale="74"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54"/>
  <sheetViews>
    <sheetView topLeftCell="A41" workbookViewId="0">
      <selection activeCell="C48" sqref="C48:I52"/>
    </sheetView>
  </sheetViews>
  <sheetFormatPr defaultColWidth="6.44140625" defaultRowHeight="15.6"/>
  <cols>
    <col min="1" max="1" width="4.6640625" customWidth="1"/>
    <col min="2" max="2" width="9.109375" customWidth="1"/>
    <col min="3" max="3" width="11.6640625" bestFit="1" customWidth="1"/>
    <col min="4" max="4" width="17.44140625" customWidth="1"/>
    <col min="5" max="5" width="17.44140625" style="53" customWidth="1"/>
    <col min="6" max="6" width="16" customWidth="1"/>
    <col min="7" max="7" width="21.109375" customWidth="1"/>
    <col min="8" max="8" width="13.44140625" customWidth="1"/>
    <col min="9" max="9" width="18.88671875" customWidth="1"/>
    <col min="10" max="10" width="14.44140625" customWidth="1"/>
    <col min="11" max="11" width="9.44140625" customWidth="1"/>
    <col min="12" max="22" width="6.88671875" customWidth="1"/>
    <col min="23" max="26" width="6.44140625" customWidth="1"/>
    <col min="27" max="27" width="7.109375" style="98" customWidth="1"/>
    <col min="28" max="28" width="1.44140625" customWidth="1"/>
    <col min="29" max="242" width="9.109375" customWidth="1"/>
    <col min="243" max="243" width="6" customWidth="1"/>
    <col min="244" max="244" width="3.44140625" customWidth="1"/>
    <col min="245" max="245" width="8.109375" customWidth="1"/>
    <col min="246" max="248" width="6.44140625" customWidth="1"/>
    <col min="249" max="249" width="6.109375" customWidth="1"/>
    <col min="250" max="250" width="8" customWidth="1"/>
    <col min="251" max="251" width="6.44140625" customWidth="1"/>
    <col min="252" max="252" width="6.88671875" customWidth="1"/>
    <col min="253" max="253" width="8" customWidth="1"/>
    <col min="254" max="254" width="8.44140625" customWidth="1"/>
  </cols>
  <sheetData>
    <row r="1" spans="2:27" s="129" customFormat="1" ht="27.75" customHeight="1">
      <c r="B1" s="64" t="s">
        <v>262</v>
      </c>
      <c r="C1" s="512"/>
      <c r="D1" s="513"/>
      <c r="E1" s="513"/>
      <c r="F1" s="513"/>
      <c r="G1" s="513"/>
      <c r="H1" s="513"/>
      <c r="I1" s="513"/>
      <c r="J1" s="132"/>
      <c r="K1" s="132"/>
      <c r="L1" s="132"/>
      <c r="M1" s="132"/>
      <c r="N1" s="132"/>
      <c r="O1" s="132"/>
      <c r="P1" s="132"/>
      <c r="Q1" s="132"/>
      <c r="R1" s="132"/>
      <c r="S1" s="132"/>
      <c r="T1" s="132"/>
      <c r="U1" s="132"/>
      <c r="V1" s="132"/>
      <c r="AA1" s="132"/>
    </row>
    <row r="2" spans="2:27" ht="22.5" customHeight="1">
      <c r="B2" s="817" t="s">
        <v>36</v>
      </c>
      <c r="C2" s="814" t="s">
        <v>263</v>
      </c>
      <c r="D2" s="815"/>
      <c r="E2" s="816"/>
      <c r="F2" s="816"/>
      <c r="G2" s="816"/>
      <c r="H2" s="816"/>
      <c r="I2" s="579"/>
      <c r="Z2" s="98"/>
      <c r="AA2"/>
    </row>
    <row r="3" spans="2:27" s="98" customFormat="1" ht="75" customHeight="1">
      <c r="B3" s="818"/>
      <c r="C3" s="407" t="s">
        <v>226</v>
      </c>
      <c r="D3" s="81" t="s">
        <v>214</v>
      </c>
      <c r="E3" s="81" t="s">
        <v>39</v>
      </c>
      <c r="F3" s="81" t="s">
        <v>423</v>
      </c>
      <c r="G3" s="81" t="s">
        <v>41</v>
      </c>
      <c r="H3" s="82" t="s">
        <v>72</v>
      </c>
      <c r="I3" s="514" t="s">
        <v>429</v>
      </c>
      <c r="J3"/>
      <c r="K3"/>
      <c r="L3"/>
      <c r="M3"/>
      <c r="N3"/>
      <c r="O3"/>
      <c r="P3"/>
      <c r="Q3"/>
    </row>
    <row r="4" spans="2:27" ht="24" customHeight="1">
      <c r="B4" s="541" t="s">
        <v>364</v>
      </c>
      <c r="C4" s="648">
        <v>5006.4310256199697</v>
      </c>
      <c r="D4" s="647">
        <v>774.65583305969301</v>
      </c>
      <c r="E4" s="647">
        <v>696.03995536111995</v>
      </c>
      <c r="F4" s="647">
        <v>475.77875920448201</v>
      </c>
      <c r="G4" s="647">
        <v>519.94545224015599</v>
      </c>
      <c r="H4" s="91">
        <v>6698.1951924257273</v>
      </c>
      <c r="I4" s="647">
        <v>6222.4164332212449</v>
      </c>
      <c r="AA4"/>
    </row>
    <row r="5" spans="2:27" ht="24" customHeight="1">
      <c r="B5" s="540" t="s">
        <v>365</v>
      </c>
      <c r="C5" s="648">
        <v>3897.5777184212402</v>
      </c>
      <c r="D5" s="647">
        <v>258.87208941874201</v>
      </c>
      <c r="E5" s="647">
        <v>623.96550203325705</v>
      </c>
      <c r="F5" s="647">
        <v>480.830267821387</v>
      </c>
      <c r="G5" s="647">
        <v>519.387048483699</v>
      </c>
      <c r="H5" s="91">
        <v>5521.7605367595834</v>
      </c>
      <c r="I5" s="647">
        <v>5040.9302689381966</v>
      </c>
      <c r="AA5"/>
    </row>
    <row r="6" spans="2:27" ht="24" customHeight="1">
      <c r="B6" s="540" t="s">
        <v>366</v>
      </c>
      <c r="C6" s="648">
        <v>4419.5010931423103</v>
      </c>
      <c r="D6" s="647">
        <v>519.48678790107101</v>
      </c>
      <c r="E6" s="647">
        <v>625.779438919109</v>
      </c>
      <c r="F6" s="647">
        <v>508.03271992227502</v>
      </c>
      <c r="G6" s="647">
        <v>380.37149184382099</v>
      </c>
      <c r="H6" s="91">
        <v>5933.6847438275145</v>
      </c>
      <c r="I6" s="647">
        <v>5425.6520239052397</v>
      </c>
      <c r="AA6"/>
    </row>
    <row r="7" spans="2:27" ht="24" customHeight="1">
      <c r="B7" s="540" t="s">
        <v>367</v>
      </c>
      <c r="C7" s="648">
        <v>5197.8464785032502</v>
      </c>
      <c r="D7" s="647">
        <v>1044.2014029929001</v>
      </c>
      <c r="E7" s="647">
        <v>1112.6513817964701</v>
      </c>
      <c r="F7" s="647">
        <v>549.09859415122003</v>
      </c>
      <c r="G7" s="647">
        <v>342.64983238791501</v>
      </c>
      <c r="H7" s="91">
        <v>7202.2462868388548</v>
      </c>
      <c r="I7" s="647">
        <v>6653.1476926876348</v>
      </c>
      <c r="AA7"/>
    </row>
    <row r="8" spans="2:27" ht="24" customHeight="1">
      <c r="B8" s="540" t="s">
        <v>368</v>
      </c>
      <c r="C8" s="648">
        <v>5145.68309188482</v>
      </c>
      <c r="D8" s="647">
        <v>834.44832127790698</v>
      </c>
      <c r="E8" s="647">
        <v>722.14684877716695</v>
      </c>
      <c r="F8" s="647">
        <v>421.61228630444401</v>
      </c>
      <c r="G8" s="647">
        <v>305.11617322654899</v>
      </c>
      <c r="H8" s="91">
        <v>6594.5584001929801</v>
      </c>
      <c r="I8" s="647">
        <v>6172.9461138885363</v>
      </c>
      <c r="AA8"/>
    </row>
    <row r="9" spans="2:27" ht="24" customHeight="1">
      <c r="B9" s="540" t="s">
        <v>369</v>
      </c>
      <c r="C9" s="648">
        <v>4008.66062902871</v>
      </c>
      <c r="D9" s="647">
        <v>275.58835051328901</v>
      </c>
      <c r="E9" s="647">
        <v>651.11078365803405</v>
      </c>
      <c r="F9" s="647">
        <v>504.31184375326097</v>
      </c>
      <c r="G9" s="647">
        <v>370.26452570774097</v>
      </c>
      <c r="H9" s="91">
        <v>5534.3477821477463</v>
      </c>
      <c r="I9" s="647">
        <v>5030.0359383944851</v>
      </c>
      <c r="AA9"/>
    </row>
    <row r="10" spans="2:27" ht="24" customHeight="1">
      <c r="B10" s="540" t="s">
        <v>370</v>
      </c>
      <c r="C10" s="648">
        <v>4528.7936841011597</v>
      </c>
      <c r="D10" s="647">
        <v>542.81263878599202</v>
      </c>
      <c r="E10" s="647">
        <v>645.12907933701797</v>
      </c>
      <c r="F10" s="647">
        <v>534.04469219159296</v>
      </c>
      <c r="G10" s="647">
        <v>357.72548612885203</v>
      </c>
      <c r="H10" s="91">
        <v>6065.6929417586225</v>
      </c>
      <c r="I10" s="647">
        <v>5531.6482495670298</v>
      </c>
      <c r="AA10"/>
    </row>
    <row r="11" spans="2:27" ht="24" customHeight="1">
      <c r="B11" s="540" t="s">
        <v>371</v>
      </c>
      <c r="C11" s="648">
        <v>5352.2622714907902</v>
      </c>
      <c r="D11" s="647">
        <v>1055.92962342991</v>
      </c>
      <c r="E11" s="647">
        <v>1195.9068279384601</v>
      </c>
      <c r="F11" s="647">
        <v>522.76235005751801</v>
      </c>
      <c r="G11" s="647">
        <v>318.67763586360599</v>
      </c>
      <c r="H11" s="91">
        <v>7389.6090853503747</v>
      </c>
      <c r="I11" s="647">
        <v>6866.8467352928565</v>
      </c>
      <c r="AA11"/>
    </row>
    <row r="12" spans="2:27" ht="24" customHeight="1">
      <c r="B12" s="540" t="s">
        <v>372</v>
      </c>
      <c r="C12" s="648">
        <v>5181.6028788726198</v>
      </c>
      <c r="D12" s="647">
        <v>782.44988963623905</v>
      </c>
      <c r="E12" s="648">
        <v>813.57703161122197</v>
      </c>
      <c r="F12" s="648">
        <v>487.30933201572401</v>
      </c>
      <c r="G12" s="648">
        <v>335.53731517273201</v>
      </c>
      <c r="H12" s="79">
        <v>6818.0265576722977</v>
      </c>
      <c r="I12" s="647">
        <v>6330.7172256565736</v>
      </c>
      <c r="AA12"/>
    </row>
    <row r="13" spans="2:27" ht="24" customHeight="1">
      <c r="B13" s="540" t="s">
        <v>373</v>
      </c>
      <c r="C13" s="648">
        <v>4052.51331751206</v>
      </c>
      <c r="D13" s="647">
        <v>252.03426440983</v>
      </c>
      <c r="E13" s="648">
        <v>695.03730113070799</v>
      </c>
      <c r="F13" s="648">
        <v>480.794751194627</v>
      </c>
      <c r="G13" s="648">
        <v>347.13567147800097</v>
      </c>
      <c r="H13" s="79">
        <v>5575.4810413153964</v>
      </c>
      <c r="I13" s="647">
        <v>5094.6862901207696</v>
      </c>
      <c r="AA13"/>
    </row>
    <row r="14" spans="2:27" ht="24" customHeight="1">
      <c r="B14" s="540" t="s">
        <v>374</v>
      </c>
      <c r="C14" s="649">
        <v>4635.42818444149</v>
      </c>
      <c r="D14" s="648">
        <v>490.318940562938</v>
      </c>
      <c r="E14" s="648">
        <v>665.70303665683502</v>
      </c>
      <c r="F14" s="648">
        <v>471.09083614186301</v>
      </c>
      <c r="G14" s="648">
        <v>389.298867339656</v>
      </c>
      <c r="H14" s="79">
        <v>6161.5209245798442</v>
      </c>
      <c r="I14" s="647">
        <v>5690.4300884379809</v>
      </c>
      <c r="AA14"/>
    </row>
    <row r="15" spans="2:27" ht="24" customHeight="1">
      <c r="B15" s="540" t="s">
        <v>375</v>
      </c>
      <c r="C15" s="649">
        <v>5485.8648813621803</v>
      </c>
      <c r="D15" s="648">
        <v>968.39927533686898</v>
      </c>
      <c r="E15" s="648">
        <v>1208.7008375021301</v>
      </c>
      <c r="F15" s="649">
        <v>465.81995557203101</v>
      </c>
      <c r="G15" s="648">
        <v>395.125090150787</v>
      </c>
      <c r="H15" s="91">
        <v>7555.5107645871294</v>
      </c>
      <c r="I15" s="647">
        <v>7089.6908090150982</v>
      </c>
      <c r="AA15"/>
    </row>
    <row r="16" spans="2:27" ht="24" customHeight="1">
      <c r="B16" s="540" t="s">
        <v>376</v>
      </c>
      <c r="C16" s="649">
        <v>5242.9646005213499</v>
      </c>
      <c r="D16" s="648">
        <v>681.11799342752295</v>
      </c>
      <c r="E16" s="648">
        <v>842.11770045103799</v>
      </c>
      <c r="F16" s="649">
        <v>457.78091013425001</v>
      </c>
      <c r="G16" s="648">
        <v>349.08357130954602</v>
      </c>
      <c r="H16" s="91">
        <v>6891.9467824161839</v>
      </c>
      <c r="I16" s="647">
        <v>6434.1658722819338</v>
      </c>
      <c r="AA16"/>
    </row>
    <row r="17" spans="2:27" ht="24" customHeight="1">
      <c r="B17" s="607" t="s">
        <v>377</v>
      </c>
      <c r="C17" s="648">
        <v>4144.2335526770303</v>
      </c>
      <c r="D17" s="647">
        <v>230.218373610784</v>
      </c>
      <c r="E17" s="647">
        <v>731.32472831620396</v>
      </c>
      <c r="F17" s="648">
        <v>484.77565896880702</v>
      </c>
      <c r="G17" s="648">
        <v>386.20234885865898</v>
      </c>
      <c r="H17" s="91">
        <v>5746.5362888207001</v>
      </c>
      <c r="I17" s="647">
        <v>5261.7606298518931</v>
      </c>
      <c r="Z17" s="98"/>
      <c r="AA17"/>
    </row>
    <row r="18" spans="2:27" ht="24" customHeight="1">
      <c r="B18" s="607" t="s">
        <v>378</v>
      </c>
      <c r="C18" s="648">
        <v>4747.99554140707</v>
      </c>
      <c r="D18" s="647">
        <v>466.10960531891698</v>
      </c>
      <c r="E18" s="647">
        <v>707.56016903951104</v>
      </c>
      <c r="F18" s="648">
        <v>502.91355385442802</v>
      </c>
      <c r="G18" s="648">
        <v>397.40001340773898</v>
      </c>
      <c r="H18" s="91">
        <v>6355.8692777087472</v>
      </c>
      <c r="I18" s="647">
        <v>5852.9557238543193</v>
      </c>
      <c r="Z18" s="98"/>
      <c r="AA18"/>
    </row>
    <row r="19" spans="2:27" ht="24" customHeight="1">
      <c r="B19" s="607" t="s">
        <v>379</v>
      </c>
      <c r="C19" s="648">
        <v>5652.6630465817998</v>
      </c>
      <c r="D19" s="647">
        <v>940.82401947572396</v>
      </c>
      <c r="E19" s="647">
        <v>1283.21960905631</v>
      </c>
      <c r="F19" s="648">
        <v>514.04244163656006</v>
      </c>
      <c r="G19" s="648">
        <v>379.87180972946499</v>
      </c>
      <c r="H19" s="91">
        <v>7829.7969070041354</v>
      </c>
      <c r="I19" s="647">
        <v>7315.754465367575</v>
      </c>
      <c r="Z19" s="98"/>
      <c r="AA19"/>
    </row>
    <row r="20" spans="2:27" ht="24" customHeight="1">
      <c r="B20" s="607" t="s">
        <v>380</v>
      </c>
      <c r="C20" s="648">
        <v>5601.7700607274101</v>
      </c>
      <c r="D20" s="647">
        <v>733.72446529825902</v>
      </c>
      <c r="E20" s="647">
        <v>893.96389592199398</v>
      </c>
      <c r="F20" s="648">
        <v>484.94367574220797</v>
      </c>
      <c r="G20" s="648">
        <v>321.86630440808602</v>
      </c>
      <c r="H20" s="91">
        <v>7302.5439367996978</v>
      </c>
      <c r="I20" s="647">
        <v>6817.6002610574897</v>
      </c>
      <c r="Z20" s="98"/>
      <c r="AA20"/>
    </row>
    <row r="21" spans="2:27" ht="24" customHeight="1">
      <c r="B21" s="607" t="s">
        <v>381</v>
      </c>
      <c r="C21" s="648">
        <v>4447.6951953795997</v>
      </c>
      <c r="D21" s="648">
        <v>248.50158611977599</v>
      </c>
      <c r="E21" s="648">
        <v>775.45337692745397</v>
      </c>
      <c r="F21" s="648">
        <v>507.84422258530299</v>
      </c>
      <c r="G21" s="648">
        <v>249.84362977686101</v>
      </c>
      <c r="H21" s="91">
        <v>5980.8364246692181</v>
      </c>
      <c r="I21" s="647">
        <v>5472.9922020839149</v>
      </c>
      <c r="Z21" s="98"/>
      <c r="AA21"/>
    </row>
    <row r="22" spans="2:27" ht="21.75" customHeight="1">
      <c r="B22" s="607" t="s">
        <v>382</v>
      </c>
      <c r="C22" s="648">
        <v>5113.3322241639198</v>
      </c>
      <c r="D22" s="648">
        <v>506.93510274354003</v>
      </c>
      <c r="E22" s="648">
        <v>748.89116691379604</v>
      </c>
      <c r="F22" s="648">
        <v>514.88880617126995</v>
      </c>
      <c r="G22" s="648">
        <v>530.65485676752905</v>
      </c>
      <c r="H22" s="91">
        <v>6907.7670540165145</v>
      </c>
      <c r="I22" s="647">
        <v>6392.8782478452449</v>
      </c>
      <c r="Z22" s="98"/>
      <c r="AA22"/>
    </row>
    <row r="23" spans="2:27" ht="21.75" customHeight="1">
      <c r="B23" s="607" t="s">
        <v>383</v>
      </c>
      <c r="C23" s="648">
        <v>6044.0197438725299</v>
      </c>
      <c r="D23" s="648">
        <v>1042.0476736814901</v>
      </c>
      <c r="E23" s="648">
        <v>1347.90064178538</v>
      </c>
      <c r="F23" s="648">
        <v>518.17167661592202</v>
      </c>
      <c r="G23" s="648">
        <v>389.71932658752002</v>
      </c>
      <c r="H23" s="91">
        <v>8299.8113888613516</v>
      </c>
      <c r="I23" s="647">
        <v>7781.63971224543</v>
      </c>
      <c r="Z23" s="98"/>
      <c r="AA23"/>
    </row>
    <row r="24" spans="2:27" ht="21.75" customHeight="1">
      <c r="B24" s="607" t="s">
        <v>384</v>
      </c>
      <c r="C24" s="649">
        <v>5995.1450270013702</v>
      </c>
      <c r="D24" s="648">
        <v>761.86858877122097</v>
      </c>
      <c r="E24" s="648">
        <v>942.59085332727705</v>
      </c>
      <c r="F24" s="648">
        <v>545.21604016051197</v>
      </c>
      <c r="G24" s="648">
        <v>342.85756288566898</v>
      </c>
      <c r="H24" s="91">
        <v>7825.8094833748273</v>
      </c>
      <c r="I24" s="647">
        <v>7280.5934432143158</v>
      </c>
      <c r="Z24" s="98"/>
      <c r="AA24"/>
    </row>
    <row r="25" spans="2:27" ht="21.75" customHeight="1">
      <c r="B25" s="607" t="s">
        <v>385</v>
      </c>
      <c r="C25" s="648">
        <v>4755.8541861223803</v>
      </c>
      <c r="D25" s="648">
        <v>260.42000097331101</v>
      </c>
      <c r="E25" s="648">
        <v>819.10510270802604</v>
      </c>
      <c r="F25" s="648">
        <v>529.99115167761101</v>
      </c>
      <c r="G25" s="648">
        <v>335.14481140935902</v>
      </c>
      <c r="H25" s="91">
        <v>6440.0952519173761</v>
      </c>
      <c r="I25" s="647">
        <v>5910.1041002397651</v>
      </c>
      <c r="Z25" s="98"/>
      <c r="AA25"/>
    </row>
    <row r="26" spans="2:27" ht="21.75" customHeight="1">
      <c r="B26" s="607" t="s">
        <v>386</v>
      </c>
      <c r="C26" s="648">
        <v>5356.3465191557298</v>
      </c>
      <c r="D26" s="648">
        <v>531.09737725570096</v>
      </c>
      <c r="E26" s="648">
        <v>791.36554405063498</v>
      </c>
      <c r="F26" s="648">
        <v>503.43293887511402</v>
      </c>
      <c r="G26" s="648">
        <v>344.90423666316599</v>
      </c>
      <c r="H26" s="91">
        <v>6996.0492387446448</v>
      </c>
      <c r="I26" s="647">
        <v>6492.6162998695308</v>
      </c>
      <c r="Z26" s="98"/>
      <c r="AA26"/>
    </row>
    <row r="27" spans="2:27" ht="21.75" customHeight="1">
      <c r="B27" s="607" t="s">
        <v>387</v>
      </c>
      <c r="C27" s="648">
        <v>6339.5928195169699</v>
      </c>
      <c r="D27" s="648">
        <v>1072.02856863599</v>
      </c>
      <c r="E27" s="648">
        <v>1415.6080945815499</v>
      </c>
      <c r="F27" s="648">
        <v>494.83790165126197</v>
      </c>
      <c r="G27" s="648">
        <v>368.10656208652898</v>
      </c>
      <c r="H27" s="91">
        <v>8618.1453778363102</v>
      </c>
      <c r="I27" s="647">
        <v>8123.3074761850494</v>
      </c>
      <c r="Z27" s="98"/>
      <c r="AA27"/>
    </row>
    <row r="28" spans="2:27" ht="21.75" customHeight="1">
      <c r="B28" s="607" t="s">
        <v>388</v>
      </c>
      <c r="C28" s="648">
        <v>6466.4105452112099</v>
      </c>
      <c r="D28" s="648">
        <v>837.97356942193301</v>
      </c>
      <c r="E28" s="648">
        <v>994.06474168766897</v>
      </c>
      <c r="F28" s="648">
        <v>528.99603351139899</v>
      </c>
      <c r="G28" s="648">
        <v>317.62869703280899</v>
      </c>
      <c r="H28" s="91">
        <v>8307.1000174430865</v>
      </c>
      <c r="I28" s="647">
        <v>7778.1039839316882</v>
      </c>
      <c r="Z28" s="98"/>
      <c r="AA28"/>
    </row>
    <row r="29" spans="2:27" ht="21.75" customHeight="1">
      <c r="B29" s="607" t="s">
        <v>389</v>
      </c>
      <c r="C29" s="648">
        <v>5042.75279696916</v>
      </c>
      <c r="D29" s="648">
        <v>277.43896194756798</v>
      </c>
      <c r="E29" s="648">
        <v>865.57011294474501</v>
      </c>
      <c r="F29" s="648">
        <v>515.00789577944704</v>
      </c>
      <c r="G29" s="648">
        <v>350.35571010839499</v>
      </c>
      <c r="H29" s="91">
        <v>6773.6865158017472</v>
      </c>
      <c r="I29" s="647">
        <v>6258.6786200223005</v>
      </c>
      <c r="Z29" s="98"/>
      <c r="AA29"/>
    </row>
    <row r="30" spans="2:27" ht="21.75" customHeight="1">
      <c r="B30" s="607" t="s">
        <v>390</v>
      </c>
      <c r="C30" s="648">
        <v>5614.0235595066997</v>
      </c>
      <c r="D30" s="648">
        <v>551.87400587887896</v>
      </c>
      <c r="E30" s="648">
        <v>836.68519102682797</v>
      </c>
      <c r="F30" s="648">
        <v>505.68162610474201</v>
      </c>
      <c r="G30" s="648">
        <v>357.20116467735102</v>
      </c>
      <c r="H30" s="91">
        <v>7313.5915413156208</v>
      </c>
      <c r="I30" s="647">
        <v>6807.9099152108784</v>
      </c>
      <c r="Z30" s="98"/>
      <c r="AA30"/>
    </row>
    <row r="31" spans="2:27" ht="21.75" customHeight="1">
      <c r="B31" s="607" t="s">
        <v>391</v>
      </c>
      <c r="C31" s="648">
        <v>6512.4069219805497</v>
      </c>
      <c r="D31" s="648">
        <v>1100.8089932048099</v>
      </c>
      <c r="E31" s="648">
        <v>1487.3962855751199</v>
      </c>
      <c r="F31" s="648">
        <v>487.66767080634799</v>
      </c>
      <c r="G31" s="648">
        <v>389.20138500769599</v>
      </c>
      <c r="H31" s="91">
        <v>8876.6722633697136</v>
      </c>
      <c r="I31" s="647">
        <v>8389.0045925633658</v>
      </c>
      <c r="Z31" s="98"/>
      <c r="AA31"/>
    </row>
    <row r="32" spans="2:27" ht="21.75" customHeight="1">
      <c r="B32" s="540" t="s">
        <v>392</v>
      </c>
      <c r="C32" s="648">
        <v>7241.8481669636603</v>
      </c>
      <c r="D32" s="648">
        <v>845.67345452961899</v>
      </c>
      <c r="E32" s="648">
        <v>1049.5149376278</v>
      </c>
      <c r="F32" s="648">
        <v>491.65214310946902</v>
      </c>
      <c r="G32" s="648">
        <v>375.13498812964201</v>
      </c>
      <c r="H32" s="91">
        <v>9158.1502358305734</v>
      </c>
      <c r="I32" s="647">
        <v>8666.4980927211036</v>
      </c>
      <c r="Z32" s="98"/>
      <c r="AA32"/>
    </row>
    <row r="33" spans="2:27" ht="21.75" customHeight="1">
      <c r="B33" s="540" t="s">
        <v>393</v>
      </c>
      <c r="C33" s="648">
        <v>5413.9693169379098</v>
      </c>
      <c r="D33" s="648">
        <v>281.00204655251298</v>
      </c>
      <c r="E33" s="648">
        <v>915.54602126430302</v>
      </c>
      <c r="F33" s="648">
        <v>451.258525169991</v>
      </c>
      <c r="G33" s="648">
        <v>371.93601668051002</v>
      </c>
      <c r="H33" s="91">
        <v>7152.7098800527137</v>
      </c>
      <c r="I33" s="647">
        <v>6701.4513548827226</v>
      </c>
      <c r="Z33" s="98"/>
      <c r="AA33"/>
    </row>
    <row r="34" spans="2:27" ht="21.75" customHeight="1">
      <c r="B34" s="540" t="s">
        <v>394</v>
      </c>
      <c r="C34" s="648">
        <v>5795.4461861886502</v>
      </c>
      <c r="D34" s="648">
        <v>560.58764562532394</v>
      </c>
      <c r="E34" s="648">
        <v>884.917288595983</v>
      </c>
      <c r="F34" s="648">
        <v>456.50634832865501</v>
      </c>
      <c r="G34" s="648">
        <v>408.77369099173399</v>
      </c>
      <c r="H34" s="91">
        <v>7545.6435141050224</v>
      </c>
      <c r="I34" s="647">
        <v>7089.1371657763675</v>
      </c>
      <c r="Z34" s="98"/>
      <c r="AA34"/>
    </row>
    <row r="35" spans="2:27" ht="21.75" customHeight="1">
      <c r="B35" s="540" t="s">
        <v>395</v>
      </c>
      <c r="C35" s="648">
        <v>7226.0622625980104</v>
      </c>
      <c r="D35" s="648">
        <v>1119.78944603131</v>
      </c>
      <c r="E35" s="648">
        <v>1561.6658000099601</v>
      </c>
      <c r="F35" s="648">
        <v>446.50974566519699</v>
      </c>
      <c r="G35" s="648">
        <v>458.00179293239597</v>
      </c>
      <c r="H35" s="91">
        <v>9692.2396012055633</v>
      </c>
      <c r="I35" s="647">
        <v>9245.7298555403668</v>
      </c>
      <c r="Z35" s="98"/>
      <c r="AA35"/>
    </row>
    <row r="36" spans="2:27" ht="21.75" customHeight="1">
      <c r="B36" s="540" t="s">
        <v>396</v>
      </c>
      <c r="C36" s="648">
        <v>7616.1849770721738</v>
      </c>
      <c r="D36" s="648">
        <v>928.31348354847137</v>
      </c>
      <c r="E36" s="648">
        <v>1106.7335152652611</v>
      </c>
      <c r="F36" s="648">
        <v>483.64115535411042</v>
      </c>
      <c r="G36" s="648">
        <v>321.01615305834923</v>
      </c>
      <c r="H36" s="91">
        <v>9527.5758007498953</v>
      </c>
      <c r="I36" s="647">
        <v>9043.9346453957842</v>
      </c>
      <c r="Z36" s="98"/>
      <c r="AA36"/>
    </row>
    <row r="37" spans="2:27" ht="21.75" customHeight="1">
      <c r="B37" s="540" t="s">
        <v>397</v>
      </c>
      <c r="C37" s="648">
        <v>6114.18728203311</v>
      </c>
      <c r="D37" s="648">
        <v>309.72918459224331</v>
      </c>
      <c r="E37" s="648">
        <v>967.44531899794413</v>
      </c>
      <c r="F37" s="648">
        <v>491.63364140500596</v>
      </c>
      <c r="G37" s="648">
        <v>417.62768222907334</v>
      </c>
      <c r="H37" s="91">
        <v>7990.8939246651335</v>
      </c>
      <c r="I37" s="647">
        <v>7499.2602832601278</v>
      </c>
      <c r="Z37" s="98"/>
      <c r="AA37"/>
    </row>
    <row r="38" spans="2:27" ht="21.75" customHeight="1">
      <c r="B38" s="540" t="s">
        <v>398</v>
      </c>
      <c r="C38" s="648">
        <v>6183.7461075053934</v>
      </c>
      <c r="D38" s="648">
        <v>619.95783788634856</v>
      </c>
      <c r="E38" s="648">
        <v>936.04467705055538</v>
      </c>
      <c r="F38" s="648">
        <v>474.73818107959039</v>
      </c>
      <c r="G38" s="648">
        <v>537.80022723015918</v>
      </c>
      <c r="H38" s="91">
        <v>8132.3291928656981</v>
      </c>
      <c r="I38" s="647">
        <v>7657.5910117861076</v>
      </c>
      <c r="Z38" s="98"/>
      <c r="AA38"/>
    </row>
    <row r="39" spans="2:27" ht="21.75" customHeight="1">
      <c r="B39" s="540" t="s">
        <v>399</v>
      </c>
      <c r="C39" s="648">
        <v>8048.627098419026</v>
      </c>
      <c r="D39" s="648">
        <v>1240.5816340418469</v>
      </c>
      <c r="E39" s="648">
        <v>1643.0215291136133</v>
      </c>
      <c r="F39" s="648">
        <v>476.75349244504741</v>
      </c>
      <c r="G39" s="648">
        <v>566.70865099923515</v>
      </c>
      <c r="H39" s="91">
        <v>10735.110770976922</v>
      </c>
      <c r="I39" s="647">
        <v>10258.357278531874</v>
      </c>
      <c r="Z39" s="98"/>
      <c r="AA39"/>
    </row>
    <row r="40" spans="2:27" ht="21.75" customHeight="1">
      <c r="B40" s="608" t="s">
        <v>442</v>
      </c>
      <c r="C40" s="648">
        <v>7910.2836426835393</v>
      </c>
      <c r="D40" s="648">
        <v>944.4</v>
      </c>
      <c r="E40" s="648">
        <v>1168.2</v>
      </c>
      <c r="F40" s="648">
        <v>482.9</v>
      </c>
      <c r="G40" s="648">
        <v>405.1</v>
      </c>
      <c r="H40" s="91">
        <v>9966.4836426835391</v>
      </c>
      <c r="I40" s="647">
        <v>9483.5836426835394</v>
      </c>
      <c r="Z40" s="98"/>
      <c r="AA40"/>
    </row>
    <row r="41" spans="2:27" ht="21.75" customHeight="1">
      <c r="B41" s="608" t="s">
        <v>443</v>
      </c>
      <c r="C41" s="648">
        <v>6344.6836426835398</v>
      </c>
      <c r="D41" s="648">
        <v>316.2</v>
      </c>
      <c r="E41" s="648">
        <v>1023.2</v>
      </c>
      <c r="F41" s="648">
        <v>490.4</v>
      </c>
      <c r="G41" s="648">
        <v>450.6</v>
      </c>
      <c r="H41" s="91">
        <v>8308.8836426835387</v>
      </c>
      <c r="I41" s="647">
        <v>7818.48364268354</v>
      </c>
      <c r="Z41" s="98"/>
      <c r="AA41"/>
    </row>
    <row r="42" spans="2:27" ht="21.75" customHeight="1">
      <c r="B42" s="608" t="s">
        <v>444</v>
      </c>
      <c r="C42" s="648">
        <v>6428.8836426835396</v>
      </c>
      <c r="D42" s="648">
        <v>632.5</v>
      </c>
      <c r="E42" s="648">
        <v>990.5</v>
      </c>
      <c r="F42" s="648">
        <v>496.9</v>
      </c>
      <c r="G42" s="648">
        <v>591.79999999999995</v>
      </c>
      <c r="H42" s="91">
        <v>8508.0836426835394</v>
      </c>
      <c r="I42" s="647">
        <v>8011.1836426835398</v>
      </c>
      <c r="Z42" s="98"/>
      <c r="AA42"/>
    </row>
    <row r="43" spans="2:27" ht="21.75" customHeight="1">
      <c r="B43" s="608" t="s">
        <v>445</v>
      </c>
      <c r="C43" s="648">
        <v>8340.7836426835383</v>
      </c>
      <c r="D43" s="648">
        <v>1233.5999999999999</v>
      </c>
      <c r="E43" s="648">
        <v>1727.4</v>
      </c>
      <c r="F43" s="648">
        <v>489.7</v>
      </c>
      <c r="G43" s="648">
        <v>558.4</v>
      </c>
      <c r="H43" s="91">
        <v>11116.283642683538</v>
      </c>
      <c r="I43" s="647">
        <v>10626.583642683538</v>
      </c>
      <c r="Z43" s="98"/>
      <c r="AA43"/>
    </row>
    <row r="44" spans="2:27" ht="21.75" customHeight="1">
      <c r="B44" s="540" t="s">
        <v>404</v>
      </c>
      <c r="C44" s="648">
        <v>8425.4285505566131</v>
      </c>
      <c r="D44" s="648">
        <v>945.51980497465183</v>
      </c>
      <c r="E44" s="648">
        <v>1245.0059873563177</v>
      </c>
      <c r="F44" s="648">
        <v>469.14289655820011</v>
      </c>
      <c r="G44" s="648">
        <v>391.78023998425249</v>
      </c>
      <c r="H44" s="91">
        <v>10531.357674455383</v>
      </c>
      <c r="I44" s="647">
        <v>10062.214777897183</v>
      </c>
      <c r="Z44" s="98"/>
      <c r="AA44"/>
    </row>
    <row r="45" spans="2:27" ht="21.75" customHeight="1">
      <c r="B45" s="608" t="s">
        <v>405</v>
      </c>
      <c r="C45" s="648">
        <v>6771.2093410442067</v>
      </c>
      <c r="D45" s="648">
        <v>320.05312834920034</v>
      </c>
      <c r="E45" s="648">
        <v>1094.2120664716949</v>
      </c>
      <c r="F45" s="648">
        <v>456.20133859235955</v>
      </c>
      <c r="G45" s="648">
        <v>505.78201487113279</v>
      </c>
      <c r="H45" s="91">
        <v>8827.4047609793943</v>
      </c>
      <c r="I45" s="647">
        <v>8371.2034223870342</v>
      </c>
      <c r="Z45" s="98"/>
      <c r="AA45"/>
    </row>
    <row r="46" spans="2:27" ht="21.75" customHeight="1">
      <c r="B46" s="608" t="s">
        <v>414</v>
      </c>
      <c r="C46" s="648">
        <v>6878.1100803628406</v>
      </c>
      <c r="D46" s="648">
        <v>630.25007418530095</v>
      </c>
      <c r="E46" s="648">
        <v>1059.5553075309174</v>
      </c>
      <c r="F46" s="648">
        <v>447.63750384120027</v>
      </c>
      <c r="G46" s="648">
        <v>633.45911097385545</v>
      </c>
      <c r="H46" s="91">
        <v>9018.7620027088142</v>
      </c>
      <c r="I46" s="647">
        <v>8571.1244988676135</v>
      </c>
      <c r="Z46" s="98"/>
      <c r="AA46"/>
    </row>
    <row r="47" spans="2:27" ht="14.25" customHeight="1">
      <c r="B47" s="608" t="s">
        <v>413</v>
      </c>
      <c r="C47" s="648">
        <v>8894.0655978993764</v>
      </c>
      <c r="D47" s="648">
        <v>1220.43553287741</v>
      </c>
      <c r="E47" s="648">
        <v>1829.0963884804066</v>
      </c>
      <c r="F47" s="648">
        <v>465.98664099061159</v>
      </c>
      <c r="G47" s="648">
        <v>557.22892229006163</v>
      </c>
      <c r="H47" s="91">
        <v>11746.377549660456</v>
      </c>
      <c r="I47" s="647">
        <v>11280.390908669844</v>
      </c>
      <c r="Z47" s="98"/>
      <c r="AA47"/>
    </row>
    <row r="48" spans="2:27">
      <c r="B48" s="609" t="s">
        <v>436</v>
      </c>
      <c r="C48" s="648">
        <v>8680.3860152456</v>
      </c>
      <c r="D48" s="648">
        <v>754.88708573296935</v>
      </c>
      <c r="E48" s="648">
        <v>1245.0059873563177</v>
      </c>
      <c r="F48" s="648">
        <v>447.90808150335357</v>
      </c>
      <c r="G48" s="648">
        <v>410.22454250387443</v>
      </c>
      <c r="H48" s="91">
        <v>10783.524626609147</v>
      </c>
      <c r="I48" s="647">
        <v>10335.616545105793</v>
      </c>
      <c r="Z48" s="98"/>
      <c r="AA48"/>
    </row>
    <row r="49" spans="2:27">
      <c r="B49" s="608" t="s">
        <v>440</v>
      </c>
      <c r="C49" s="648">
        <v>7038.019250481595</v>
      </c>
      <c r="D49" s="648">
        <v>236.72908498956474</v>
      </c>
      <c r="E49" s="648">
        <v>1145.6033320058725</v>
      </c>
      <c r="F49" s="648">
        <v>420.19164048100066</v>
      </c>
      <c r="G49" s="648">
        <v>529.32990006317959</v>
      </c>
      <c r="H49" s="91">
        <v>9133.1441230316468</v>
      </c>
      <c r="I49" s="647">
        <v>8712.9524825506469</v>
      </c>
      <c r="Z49" s="98"/>
      <c r="AA49"/>
    </row>
    <row r="50" spans="2:27">
      <c r="B50" s="593" t="s">
        <v>441</v>
      </c>
      <c r="C50" s="648">
        <v>7122.9815897748376</v>
      </c>
      <c r="D50" s="648">
        <v>466.16798950237273</v>
      </c>
      <c r="E50" s="648">
        <v>1110.0632164979522</v>
      </c>
      <c r="F50" s="648">
        <v>422.56002480841079</v>
      </c>
      <c r="G50" s="648">
        <v>592.61759858157632</v>
      </c>
      <c r="H50" s="91">
        <v>9248.2224296627774</v>
      </c>
      <c r="I50" s="647">
        <v>8825.6624048543672</v>
      </c>
      <c r="J50" s="578"/>
    </row>
    <row r="51" spans="2:27">
      <c r="B51" s="593" t="s">
        <v>447</v>
      </c>
      <c r="C51" s="648">
        <v>9129.1516048154263</v>
      </c>
      <c r="D51" s="648">
        <v>959.74816197957614</v>
      </c>
      <c r="E51" s="648">
        <v>1910.724751335792</v>
      </c>
      <c r="F51" s="648">
        <v>441.490816242866</v>
      </c>
      <c r="G51" s="648">
        <v>608.25685717283534</v>
      </c>
      <c r="H51" s="91">
        <v>12089.624029566919</v>
      </c>
      <c r="I51" s="647">
        <v>11648.133213324054</v>
      </c>
      <c r="J51" s="578"/>
    </row>
    <row r="52" spans="2:27">
      <c r="B52" s="593" t="s">
        <v>448</v>
      </c>
      <c r="C52" s="666">
        <v>9263.8988007501848</v>
      </c>
      <c r="D52" s="666">
        <v>780.22109633016771</v>
      </c>
      <c r="E52" s="666">
        <v>1315.3377854333717</v>
      </c>
      <c r="F52" s="666">
        <v>436.71369069392608</v>
      </c>
      <c r="G52" s="666">
        <v>477.67634498421199</v>
      </c>
      <c r="H52" s="583">
        <v>11493.626621861697</v>
      </c>
      <c r="I52" s="647">
        <v>11056.91293116777</v>
      </c>
      <c r="J52" s="578"/>
    </row>
    <row r="53" spans="2:27">
      <c r="B53" s="610" t="s">
        <v>210</v>
      </c>
      <c r="C53" s="635" t="s">
        <v>211</v>
      </c>
      <c r="D53" s="658"/>
      <c r="E53" s="622"/>
      <c r="F53" s="622"/>
      <c r="G53" s="622"/>
      <c r="H53" s="622"/>
      <c r="I53" s="659"/>
    </row>
    <row r="54" spans="2:27">
      <c r="F54" s="57"/>
    </row>
  </sheetData>
  <mergeCells count="2">
    <mergeCell ref="C2:H2"/>
    <mergeCell ref="B2:B3"/>
  </mergeCells>
  <phoneticPr fontId="271" type="noConversion"/>
  <printOptions horizontalCentered="1"/>
  <pageMargins left="1" right="1" top="0.5" bottom="0.5" header="0.25" footer="0.25"/>
  <pageSetup scale="6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6"/>
  <sheetViews>
    <sheetView zoomScale="110" zoomScaleNormal="110" workbookViewId="0">
      <selection activeCell="A15" sqref="A15:C15"/>
    </sheetView>
  </sheetViews>
  <sheetFormatPr defaultColWidth="9" defaultRowHeight="14.4"/>
  <cols>
    <col min="1" max="1" width="28.88671875" customWidth="1"/>
    <col min="2" max="2" width="35.109375" customWidth="1"/>
    <col min="3" max="3" width="44.44140625" customWidth="1"/>
    <col min="4" max="4" width="1.88671875" customWidth="1"/>
    <col min="11" max="11" width="8.44140625" customWidth="1"/>
  </cols>
  <sheetData>
    <row r="1" spans="1:4" ht="18.75" customHeight="1">
      <c r="A1" s="388" t="s">
        <v>9</v>
      </c>
    </row>
    <row r="2" spans="1:4" ht="5.25" customHeight="1"/>
    <row r="3" spans="1:4" ht="18" customHeight="1">
      <c r="A3" s="389" t="s">
        <v>10</v>
      </c>
    </row>
    <row r="4" spans="1:4" ht="18.75" customHeight="1">
      <c r="B4" s="390" t="s">
        <v>11</v>
      </c>
      <c r="C4" s="391" t="s">
        <v>12</v>
      </c>
    </row>
    <row r="5" spans="1:4" ht="16.5" customHeight="1">
      <c r="A5" s="392"/>
      <c r="B5" s="726" t="s">
        <v>458</v>
      </c>
      <c r="C5" s="727">
        <v>45819</v>
      </c>
      <c r="D5" s="177"/>
    </row>
    <row r="6" spans="1:4" ht="16.5" customHeight="1">
      <c r="A6" s="392"/>
      <c r="B6" s="726" t="s">
        <v>459</v>
      </c>
      <c r="C6" s="727">
        <v>45910</v>
      </c>
      <c r="D6" s="177"/>
    </row>
    <row r="7" spans="1:4" ht="16.5" customHeight="1">
      <c r="A7" s="392"/>
      <c r="B7" s="726" t="s">
        <v>460</v>
      </c>
      <c r="C7" s="727">
        <v>46001</v>
      </c>
      <c r="D7" s="177"/>
    </row>
    <row r="8" spans="1:4">
      <c r="B8" s="726" t="s">
        <v>461</v>
      </c>
      <c r="C8" s="727">
        <v>46092</v>
      </c>
    </row>
    <row r="9" spans="1:4" ht="15.6">
      <c r="A9" s="388" t="s">
        <v>13</v>
      </c>
    </row>
    <row r="10" spans="1:4" ht="15.6">
      <c r="A10" s="388"/>
    </row>
    <row r="11" spans="1:4" ht="15.6">
      <c r="A11" s="388" t="s">
        <v>14</v>
      </c>
    </row>
    <row r="12" spans="1:4" ht="18" customHeight="1">
      <c r="A12" s="448" t="s">
        <v>15</v>
      </c>
      <c r="B12" s="448"/>
      <c r="C12" s="448"/>
    </row>
    <row r="13" spans="1:4" ht="17.25" customHeight="1">
      <c r="A13" s="725" t="s">
        <v>457</v>
      </c>
      <c r="B13" s="448"/>
      <c r="C13" s="448"/>
    </row>
    <row r="14" spans="1:4" ht="7.5" customHeight="1">
      <c r="A14" s="448"/>
    </row>
    <row r="15" spans="1:4" ht="48.75" customHeight="1">
      <c r="A15" s="780" t="s">
        <v>16</v>
      </c>
      <c r="B15" s="780"/>
      <c r="C15" s="780"/>
    </row>
    <row r="16" spans="1:4" ht="65.25" customHeight="1">
      <c r="A16" s="780" t="s">
        <v>17</v>
      </c>
      <c r="B16" s="780"/>
      <c r="C16" s="780"/>
    </row>
    <row r="17" spans="1:4" ht="31.5" customHeight="1">
      <c r="A17" s="780" t="s">
        <v>18</v>
      </c>
      <c r="B17" s="780"/>
      <c r="C17" s="780"/>
    </row>
    <row r="18" spans="1:4">
      <c r="A18" s="11"/>
      <c r="B18" s="11"/>
      <c r="C18" s="11"/>
    </row>
    <row r="19" spans="1:4" ht="15.6">
      <c r="A19" s="388" t="s">
        <v>19</v>
      </c>
    </row>
    <row r="20" spans="1:4" ht="100.5" customHeight="1">
      <c r="A20" s="780" t="s">
        <v>20</v>
      </c>
      <c r="B20" s="780"/>
      <c r="C20" s="780"/>
    </row>
    <row r="21" spans="1:4">
      <c r="A21" s="783"/>
      <c r="B21" s="783"/>
      <c r="C21" s="783"/>
    </row>
    <row r="22" spans="1:4" ht="15.6">
      <c r="A22" s="388" t="s">
        <v>21</v>
      </c>
    </row>
    <row r="23" spans="1:4" ht="2.25" customHeight="1">
      <c r="A23" s="389"/>
    </row>
    <row r="24" spans="1:4" ht="66" customHeight="1">
      <c r="A24" s="780" t="s">
        <v>22</v>
      </c>
      <c r="B24" s="780"/>
      <c r="C24" s="780"/>
    </row>
    <row r="25" spans="1:4">
      <c r="A25" s="389"/>
    </row>
    <row r="26" spans="1:4" ht="15.6">
      <c r="A26" s="388" t="s">
        <v>23</v>
      </c>
    </row>
    <row r="27" spans="1:4" ht="2.25" customHeight="1">
      <c r="A27" s="389"/>
    </row>
    <row r="28" spans="1:4" ht="57" customHeight="1">
      <c r="A28" s="780" t="s">
        <v>24</v>
      </c>
      <c r="B28" s="780"/>
      <c r="C28" s="780"/>
      <c r="D28" s="393"/>
    </row>
    <row r="29" spans="1:4" ht="6" customHeight="1">
      <c r="A29" s="11"/>
      <c r="B29" s="11"/>
      <c r="C29" s="11"/>
      <c r="D29" s="393"/>
    </row>
    <row r="30" spans="1:4" ht="5.25" customHeight="1">
      <c r="A30" s="389"/>
    </row>
    <row r="31" spans="1:4" ht="25.5" customHeight="1">
      <c r="A31" s="388" t="s">
        <v>25</v>
      </c>
    </row>
    <row r="32" spans="1:4" ht="35.25" customHeight="1">
      <c r="A32" s="780" t="s">
        <v>26</v>
      </c>
      <c r="B32" s="780"/>
      <c r="C32" s="780"/>
    </row>
    <row r="33" spans="1:3" ht="64.5" customHeight="1">
      <c r="A33" s="781" t="s">
        <v>27</v>
      </c>
      <c r="B33" s="780"/>
      <c r="C33" s="780"/>
    </row>
    <row r="34" spans="1:3" ht="18.75" customHeight="1">
      <c r="A34" s="782" t="s">
        <v>28</v>
      </c>
      <c r="B34" s="782"/>
      <c r="C34" s="782"/>
    </row>
    <row r="35" spans="1:3" ht="38.25" customHeight="1">
      <c r="A35" s="780" t="s">
        <v>29</v>
      </c>
      <c r="B35" s="780"/>
      <c r="C35" s="780"/>
    </row>
    <row r="36" spans="1:3" ht="6" customHeight="1"/>
  </sheetData>
  <mergeCells count="11">
    <mergeCell ref="A15:C15"/>
    <mergeCell ref="A16:C16"/>
    <mergeCell ref="A17:C17"/>
    <mergeCell ref="A20:C20"/>
    <mergeCell ref="A21:C21"/>
    <mergeCell ref="A35:C35"/>
    <mergeCell ref="A24:C24"/>
    <mergeCell ref="A28:C28"/>
    <mergeCell ref="A32:C32"/>
    <mergeCell ref="A33:C33"/>
    <mergeCell ref="A34:C34"/>
  </mergeCells>
  <phoneticPr fontId="257" type="noConversion"/>
  <pageMargins left="0.81" right="0.43" top="0.5" bottom="0.28999999999999998" header="0.3" footer="0.12"/>
  <pageSetup scale="83"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4.4"/>
  <cols>
    <col min="1" max="1" width="60.44140625" customWidth="1"/>
    <col min="2" max="2" width="17" customWidth="1"/>
    <col min="3" max="3" width="14.44140625" customWidth="1"/>
    <col min="4" max="4" width="12.109375" customWidth="1"/>
    <col min="5" max="5" width="13.44140625" customWidth="1"/>
  </cols>
  <sheetData>
    <row r="2" spans="1:8">
      <c r="A2" t="s">
        <v>264</v>
      </c>
      <c r="B2" s="840" t="s">
        <v>265</v>
      </c>
      <c r="C2" s="840"/>
      <c r="D2" t="s">
        <v>266</v>
      </c>
      <c r="E2" t="s">
        <v>267</v>
      </c>
    </row>
    <row r="3" spans="1:8">
      <c r="B3" t="s">
        <v>268</v>
      </c>
      <c r="C3" t="s">
        <v>269</v>
      </c>
    </row>
    <row r="4" spans="1:8">
      <c r="B4" t="s">
        <v>270</v>
      </c>
      <c r="C4" t="s">
        <v>270</v>
      </c>
    </row>
    <row r="5" spans="1:8">
      <c r="A5" t="s">
        <v>233</v>
      </c>
      <c r="B5" s="55">
        <v>7247.5361945594204</v>
      </c>
      <c r="C5">
        <v>7247.5361945594204</v>
      </c>
      <c r="D5" s="119">
        <f>(C5/$C$11)*100</f>
        <v>46.190973337892565</v>
      </c>
      <c r="E5" s="119">
        <v>8.5128729451340295</v>
      </c>
    </row>
    <row r="6" spans="1:8">
      <c r="A6" t="s">
        <v>235</v>
      </c>
      <c r="B6" s="55">
        <v>3112.8556895298798</v>
      </c>
      <c r="C6">
        <v>3112.8556895298798</v>
      </c>
      <c r="D6" s="119">
        <f t="shared" ref="D6:D11" si="0">(C6/$C$11)*100</f>
        <v>19.839270932888748</v>
      </c>
      <c r="E6" s="119">
        <v>17.626046960563102</v>
      </c>
    </row>
    <row r="7" spans="1:8">
      <c r="A7" t="s">
        <v>237</v>
      </c>
      <c r="B7" s="55">
        <v>4823.6433310675602</v>
      </c>
      <c r="C7">
        <v>4823.6433310675602</v>
      </c>
      <c r="D7" s="119">
        <f t="shared" si="0"/>
        <v>30.7426930360283</v>
      </c>
      <c r="E7" s="119">
        <v>4.5781668917970801</v>
      </c>
    </row>
    <row r="8" spans="1:8">
      <c r="A8" t="s">
        <v>239</v>
      </c>
      <c r="B8" s="55">
        <v>455.70990181066901</v>
      </c>
      <c r="C8">
        <v>455.70990181066901</v>
      </c>
      <c r="D8" s="119">
        <f t="shared" si="0"/>
        <v>2.9043916938492598</v>
      </c>
      <c r="E8" s="119">
        <v>6.0633439128713604</v>
      </c>
    </row>
    <row r="9" spans="1:8">
      <c r="A9" t="s">
        <v>45</v>
      </c>
      <c r="B9" s="55">
        <v>170.03264418274699</v>
      </c>
      <c r="C9">
        <v>170.03264418274699</v>
      </c>
      <c r="D9" s="119">
        <f t="shared" si="0"/>
        <v>1.0836749376860595</v>
      </c>
      <c r="E9" s="119">
        <v>-1.33347720320027</v>
      </c>
    </row>
    <row r="10" spans="1:8">
      <c r="A10" t="s">
        <v>242</v>
      </c>
      <c r="B10" s="55">
        <v>2993.4513300025501</v>
      </c>
      <c r="C10">
        <v>2993.4513300025501</v>
      </c>
      <c r="D10" s="119">
        <f t="shared" si="0"/>
        <v>19.078266994544112</v>
      </c>
      <c r="E10" s="119">
        <v>1.4464367571300301</v>
      </c>
    </row>
    <row r="11" spans="1:8">
      <c r="A11" t="s">
        <v>260</v>
      </c>
      <c r="B11" s="55">
        <v>15690.373401622899</v>
      </c>
      <c r="C11">
        <v>15690.373401622899</v>
      </c>
      <c r="D11" s="150">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842" t="s">
        <v>271</v>
      </c>
      <c r="B20" s="841" t="s">
        <v>265</v>
      </c>
      <c r="C20" s="841"/>
      <c r="D20" s="839" t="s">
        <v>272</v>
      </c>
      <c r="E20" s="839" t="s">
        <v>267</v>
      </c>
    </row>
    <row r="21" spans="1:5" ht="20.25" customHeight="1">
      <c r="A21" s="842"/>
      <c r="B21" s="7" t="s">
        <v>268</v>
      </c>
      <c r="C21" s="7" t="s">
        <v>273</v>
      </c>
      <c r="D21" s="839"/>
      <c r="E21" s="839"/>
    </row>
    <row r="22" spans="1:5" ht="20.25" customHeight="1">
      <c r="A22" s="842"/>
      <c r="B22" s="7" t="s">
        <v>274</v>
      </c>
      <c r="C22" s="7" t="s">
        <v>274</v>
      </c>
      <c r="D22" s="839"/>
      <c r="E22" s="839"/>
    </row>
    <row r="23" spans="1:5" ht="27.75" customHeight="1">
      <c r="A23" s="6" t="s">
        <v>244</v>
      </c>
      <c r="B23" s="152">
        <v>3675.2142036340601</v>
      </c>
      <c r="C23" s="119">
        <v>3765.6910145932202</v>
      </c>
      <c r="D23" s="153">
        <f>(C23/$C$34)*100</f>
        <v>25.282671882948609</v>
      </c>
      <c r="E23" s="119">
        <v>2.4618105488844102</v>
      </c>
    </row>
    <row r="24" spans="1:5" ht="20.25" customHeight="1">
      <c r="A24" s="6" t="s">
        <v>245</v>
      </c>
      <c r="B24" s="152">
        <v>1398.2908654089799</v>
      </c>
      <c r="C24" s="119">
        <v>1439.7291392135801</v>
      </c>
      <c r="D24" s="153">
        <f t="shared" ref="D24:D33" si="1">(C24/$C$34)*100</f>
        <v>9.6662735434200329</v>
      </c>
      <c r="E24" s="119">
        <v>2.9634945653799001</v>
      </c>
    </row>
    <row r="25" spans="1:5" ht="20.25" customHeight="1">
      <c r="A25" s="6" t="s">
        <v>49</v>
      </c>
      <c r="B25" s="152">
        <v>1936.45139451862</v>
      </c>
      <c r="C25" s="119">
        <v>2035.9842251109901</v>
      </c>
      <c r="D25" s="153">
        <f t="shared" si="1"/>
        <v>13.669502070897078</v>
      </c>
      <c r="E25" s="119">
        <v>5.1399601804679396</v>
      </c>
    </row>
    <row r="26" spans="1:5" ht="20.25" customHeight="1">
      <c r="A26" s="154" t="s">
        <v>50</v>
      </c>
      <c r="B26" s="152">
        <v>847.70771128541605</v>
      </c>
      <c r="C26" s="119">
        <v>1071.8704946069799</v>
      </c>
      <c r="D26" s="153">
        <f t="shared" si="1"/>
        <v>7.1964879516514175</v>
      </c>
      <c r="E26" s="119">
        <v>26.4434050011956</v>
      </c>
    </row>
    <row r="27" spans="1:5" ht="20.25" customHeight="1">
      <c r="A27" s="6" t="s">
        <v>247</v>
      </c>
      <c r="B27" s="152">
        <v>1482.15591432874</v>
      </c>
      <c r="C27" s="119">
        <v>1497.9330679374</v>
      </c>
      <c r="D27" s="153">
        <f t="shared" si="1"/>
        <v>10.057051975989287</v>
      </c>
      <c r="E27" s="119">
        <v>1.0644732754586701</v>
      </c>
    </row>
    <row r="28" spans="1:5" ht="20.25" customHeight="1">
      <c r="A28" s="6" t="s">
        <v>221</v>
      </c>
      <c r="B28" s="152">
        <v>316.091063748583</v>
      </c>
      <c r="C28" s="119">
        <v>385.88111665906803</v>
      </c>
      <c r="D28" s="153">
        <f t="shared" si="1"/>
        <v>2.5907876191936876</v>
      </c>
      <c r="E28" s="119">
        <v>22.079097106647801</v>
      </c>
    </row>
    <row r="29" spans="1:5" ht="20.25" customHeight="1">
      <c r="A29" s="6" t="s">
        <v>249</v>
      </c>
      <c r="B29" s="152">
        <v>465.25673212215798</v>
      </c>
      <c r="C29" s="119">
        <v>469.40321695016002</v>
      </c>
      <c r="D29" s="153">
        <f t="shared" si="1"/>
        <v>3.1515510616670772</v>
      </c>
      <c r="E29" s="119">
        <v>0.89122511115269398</v>
      </c>
    </row>
    <row r="30" spans="1:5" ht="20.25" customHeight="1">
      <c r="A30" s="154" t="s">
        <v>250</v>
      </c>
      <c r="B30" s="152">
        <v>1215.8967066733601</v>
      </c>
      <c r="C30" s="119">
        <v>1289.7449894461199</v>
      </c>
      <c r="D30" s="153">
        <f t="shared" si="1"/>
        <v>8.6592870350956535</v>
      </c>
      <c r="E30" s="119">
        <v>6.0735654901806999</v>
      </c>
    </row>
    <row r="31" spans="1:5" ht="20.25" customHeight="1">
      <c r="A31" s="6" t="s">
        <v>55</v>
      </c>
      <c r="B31" s="152">
        <v>1402.3719187010199</v>
      </c>
      <c r="C31" s="119">
        <v>1535.50919262858</v>
      </c>
      <c r="D31" s="153">
        <f t="shared" si="1"/>
        <v>10.309336305085388</v>
      </c>
      <c r="E31" s="119">
        <v>9.4937207563940103</v>
      </c>
    </row>
    <row r="32" spans="1:5" ht="20.25" customHeight="1">
      <c r="A32" s="6" t="s">
        <v>253</v>
      </c>
      <c r="B32" s="152">
        <v>933.84770285301295</v>
      </c>
      <c r="C32" s="119">
        <v>976.07273165485606</v>
      </c>
      <c r="D32" s="153">
        <f t="shared" si="1"/>
        <v>6.5533062889889875</v>
      </c>
      <c r="E32" s="119">
        <v>4.5216183187945003</v>
      </c>
    </row>
    <row r="33" spans="1:13" ht="20.25" customHeight="1">
      <c r="A33" s="6" t="s">
        <v>254</v>
      </c>
      <c r="B33" s="152">
        <v>422.149498222783</v>
      </c>
      <c r="C33" s="119">
        <v>426.53624968778797</v>
      </c>
      <c r="D33" s="153">
        <f t="shared" si="1"/>
        <v>2.863744265062782</v>
      </c>
      <c r="E33" s="119">
        <v>1.03914643591283</v>
      </c>
    </row>
    <row r="34" spans="1:13" ht="20.25" customHeight="1">
      <c r="A34" s="6" t="s">
        <v>260</v>
      </c>
      <c r="B34" s="152">
        <f>SUM(B23:B33)</f>
        <v>14095.433711496731</v>
      </c>
      <c r="C34" s="152">
        <f>SUM(C23:C33)</f>
        <v>14894.355438488743</v>
      </c>
      <c r="D34" s="152">
        <f>SUM(D23:D33)</f>
        <v>100</v>
      </c>
      <c r="E34" s="119">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275</v>
      </c>
      <c r="B41" s="840" t="s">
        <v>265</v>
      </c>
      <c r="C41" s="840"/>
      <c r="D41" t="s">
        <v>266</v>
      </c>
      <c r="E41" t="s">
        <v>267</v>
      </c>
    </row>
    <row r="42" spans="1:13">
      <c r="B42" t="s">
        <v>268</v>
      </c>
      <c r="C42" t="s">
        <v>269</v>
      </c>
    </row>
    <row r="43" spans="1:13">
      <c r="B43" t="s">
        <v>270</v>
      </c>
      <c r="C43" t="s">
        <v>270</v>
      </c>
    </row>
    <row r="44" spans="1:13">
      <c r="A44" t="s">
        <v>226</v>
      </c>
      <c r="B44" s="119">
        <v>4474.7704343381401</v>
      </c>
      <c r="C44" s="119">
        <v>4541.1091049016604</v>
      </c>
      <c r="D44" s="119">
        <f>(C44/$C$49)*100</f>
        <v>69.228727304366316</v>
      </c>
      <c r="E44" s="119">
        <v>7.3154874239372996</v>
      </c>
    </row>
    <row r="45" spans="1:13">
      <c r="A45" t="s">
        <v>228</v>
      </c>
      <c r="B45" s="119">
        <v>210.26998940026499</v>
      </c>
      <c r="C45" s="119">
        <v>225.35640802203901</v>
      </c>
      <c r="D45" s="119">
        <f>(C45/$C$49)*100</f>
        <v>3.4355345702681803</v>
      </c>
      <c r="E45" s="119">
        <v>5.3557336621455001</v>
      </c>
    </row>
    <row r="46" spans="1:13">
      <c r="A46" t="s">
        <v>39</v>
      </c>
      <c r="B46" s="119">
        <v>1233.6838780575299</v>
      </c>
      <c r="C46" s="119">
        <v>1304.0764384049601</v>
      </c>
      <c r="D46" s="119">
        <f>(C46/$C$49)*100</f>
        <v>19.880507174103951</v>
      </c>
      <c r="E46" s="119">
        <v>5.7234031836885704</v>
      </c>
    </row>
    <row r="47" spans="1:13">
      <c r="A47" t="s">
        <v>215</v>
      </c>
      <c r="B47" s="119">
        <v>500.70032576478502</v>
      </c>
      <c r="C47" s="119">
        <v>458.477683362123</v>
      </c>
      <c r="D47" s="119">
        <f>(C47/$C$49)*100</f>
        <v>6.9894437203356627</v>
      </c>
      <c r="E47" s="119">
        <v>-0.615877062741788</v>
      </c>
    </row>
    <row r="48" spans="1:13">
      <c r="A48" t="s">
        <v>41</v>
      </c>
      <c r="B48" s="119">
        <v>255.20310133644</v>
      </c>
      <c r="C48" s="119">
        <v>255.91006280764199</v>
      </c>
      <c r="D48" s="119">
        <f>(C48/$C$49)*100</f>
        <v>3.9013218011940181</v>
      </c>
      <c r="E48" s="119">
        <v>0.35030232019191498</v>
      </c>
    </row>
    <row r="49" spans="1:7">
      <c r="A49" t="s">
        <v>260</v>
      </c>
      <c r="B49" s="119">
        <v>6464.3577394968997</v>
      </c>
      <c r="C49" s="119">
        <v>6559.5732894763896</v>
      </c>
      <c r="D49" s="150">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109375" defaultRowHeight="14.4"/>
  <cols>
    <col min="1" max="1" width="44.109375" customWidth="1"/>
    <col min="2" max="2" width="16.44140625" customWidth="1"/>
    <col min="3" max="3" width="6.109375" customWidth="1"/>
    <col min="4" max="4" width="13.44140625" customWidth="1"/>
    <col min="5" max="5" width="7.109375" customWidth="1"/>
    <col min="6" max="6" width="11.109375" customWidth="1"/>
  </cols>
  <sheetData>
    <row r="2" spans="1:6">
      <c r="A2" t="s">
        <v>275</v>
      </c>
      <c r="B2" s="840" t="s">
        <v>276</v>
      </c>
      <c r="C2" s="840"/>
      <c r="D2" s="840" t="s">
        <v>277</v>
      </c>
      <c r="E2" s="840"/>
      <c r="F2" s="840"/>
    </row>
    <row r="3" spans="1:6" ht="28.8">
      <c r="B3" s="146" t="s">
        <v>278</v>
      </c>
      <c r="C3" t="s">
        <v>266</v>
      </c>
      <c r="D3" s="146" t="s">
        <v>278</v>
      </c>
      <c r="E3" t="s">
        <v>266</v>
      </c>
      <c r="F3" s="146" t="s">
        <v>267</v>
      </c>
    </row>
    <row r="4" spans="1:6">
      <c r="A4" t="s">
        <v>226</v>
      </c>
      <c r="B4" s="116">
        <v>4474.7704343381401</v>
      </c>
      <c r="C4" s="116">
        <f>(B4/$B$9)*100</f>
        <v>69.222196769796923</v>
      </c>
      <c r="D4" s="116">
        <v>4610.1145503330499</v>
      </c>
      <c r="E4">
        <v>69.5</v>
      </c>
      <c r="F4" s="119">
        <v>3</v>
      </c>
    </row>
    <row r="5" spans="1:6">
      <c r="A5" t="s">
        <v>228</v>
      </c>
      <c r="B5" s="116">
        <v>210.26998940026499</v>
      </c>
      <c r="C5" s="116">
        <f>(B5/$B$9)*100</f>
        <v>3.252759173823657</v>
      </c>
      <c r="D5" s="116">
        <v>225.35640802203901</v>
      </c>
      <c r="E5">
        <v>3.4</v>
      </c>
      <c r="F5">
        <v>7.2</v>
      </c>
    </row>
    <row r="6" spans="1:6">
      <c r="A6" t="s">
        <v>39</v>
      </c>
      <c r="B6" s="116">
        <v>1233.6838780575299</v>
      </c>
      <c r="C6" s="116">
        <f>(B6/$B$9)*100</f>
        <v>19.084399839442419</v>
      </c>
      <c r="D6" s="116">
        <v>1304.0764384049601</v>
      </c>
      <c r="E6">
        <v>19.7</v>
      </c>
      <c r="F6">
        <v>5.7</v>
      </c>
    </row>
    <row r="7" spans="1:6">
      <c r="A7" t="s">
        <v>215</v>
      </c>
      <c r="B7" s="116">
        <v>500.70032576478502</v>
      </c>
      <c r="C7" s="116">
        <f>(B7/$B$9)*100</f>
        <v>7.7455540974400483</v>
      </c>
      <c r="D7" s="116">
        <v>458.477683362123</v>
      </c>
      <c r="E7">
        <v>6.9</v>
      </c>
      <c r="F7">
        <v>-8.4</v>
      </c>
    </row>
    <row r="8" spans="1:6">
      <c r="A8" t="s">
        <v>41</v>
      </c>
      <c r="B8" s="116">
        <v>255.20310133644</v>
      </c>
      <c r="C8" s="116">
        <f>(B8/$B$9)*100</f>
        <v>3.94784929332054</v>
      </c>
      <c r="D8" s="116">
        <v>255.91006280764199</v>
      </c>
      <c r="E8">
        <v>3.9</v>
      </c>
      <c r="F8">
        <v>0.3</v>
      </c>
    </row>
    <row r="9" spans="1:6">
      <c r="A9" t="s">
        <v>260</v>
      </c>
      <c r="B9" s="116">
        <v>6464.3577394968997</v>
      </c>
      <c r="C9" s="147">
        <f>SUM(C4:C8)-C5</f>
        <v>99.999999999999943</v>
      </c>
      <c r="D9" s="116">
        <v>6628.57873490777</v>
      </c>
      <c r="E9">
        <v>100</v>
      </c>
      <c r="F9">
        <v>2.5</v>
      </c>
    </row>
    <row r="13" spans="1:6">
      <c r="B13" s="840" t="s">
        <v>276</v>
      </c>
      <c r="C13" s="840"/>
      <c r="D13" s="840" t="s">
        <v>277</v>
      </c>
      <c r="E13" s="840"/>
      <c r="F13" s="840"/>
    </row>
    <row r="14" spans="1:6" ht="28.8">
      <c r="A14" t="s">
        <v>264</v>
      </c>
      <c r="B14" s="146" t="s">
        <v>278</v>
      </c>
      <c r="C14" t="s">
        <v>266</v>
      </c>
      <c r="D14" s="146" t="s">
        <v>278</v>
      </c>
      <c r="E14" t="s">
        <v>266</v>
      </c>
      <c r="F14" s="146" t="s">
        <v>267</v>
      </c>
    </row>
    <row r="15" spans="1:6">
      <c r="A15" t="s">
        <v>233</v>
      </c>
      <c r="B15" s="148">
        <v>7247.5</v>
      </c>
      <c r="C15" s="119">
        <f>B15/$B$21*100</f>
        <v>46.190664355274563</v>
      </c>
      <c r="D15" s="149">
        <v>6844</v>
      </c>
      <c r="E15">
        <v>46.3</v>
      </c>
      <c r="F15">
        <v>-5.6</v>
      </c>
    </row>
    <row r="16" spans="1:6">
      <c r="A16" t="s">
        <v>235</v>
      </c>
      <c r="B16" s="148">
        <v>3112.9</v>
      </c>
      <c r="C16" s="119">
        <f t="shared" ref="C16:C21" si="0">B16/$B$21*100</f>
        <v>19.83951970631724</v>
      </c>
      <c r="D16" s="149">
        <v>3079.9</v>
      </c>
      <c r="E16">
        <v>20.8</v>
      </c>
      <c r="F16">
        <v>-1.1000000000000001</v>
      </c>
    </row>
    <row r="17" spans="1:6">
      <c r="A17" t="s">
        <v>237</v>
      </c>
      <c r="B17" s="148">
        <v>4823.6000000000004</v>
      </c>
      <c r="C17" s="119">
        <f t="shared" si="0"/>
        <v>30.742364758068629</v>
      </c>
      <c r="D17" s="2" t="s">
        <v>279</v>
      </c>
      <c r="E17">
        <v>27.9</v>
      </c>
      <c r="F17">
        <v>-14.3</v>
      </c>
    </row>
    <row r="18" spans="1:6">
      <c r="A18" t="s">
        <v>239</v>
      </c>
      <c r="B18">
        <v>455.7</v>
      </c>
      <c r="C18" s="119">
        <f t="shared" si="0"/>
        <v>2.9043236628766635</v>
      </c>
      <c r="D18" s="2">
        <v>528.79999999999995</v>
      </c>
      <c r="E18">
        <v>3.6</v>
      </c>
      <c r="F18">
        <v>16</v>
      </c>
    </row>
    <row r="19" spans="1:6">
      <c r="A19" t="s">
        <v>45</v>
      </c>
      <c r="B19">
        <v>170</v>
      </c>
      <c r="C19" s="119">
        <f t="shared" si="0"/>
        <v>1.083465048692194</v>
      </c>
      <c r="D19" s="2">
        <v>187.3</v>
      </c>
      <c r="E19">
        <v>1.3</v>
      </c>
      <c r="F19">
        <v>10.1</v>
      </c>
    </row>
    <row r="20" spans="1:6">
      <c r="A20" t="s">
        <v>242</v>
      </c>
      <c r="B20" s="148">
        <v>2993.5</v>
      </c>
      <c r="C20" s="119">
        <f t="shared" si="0"/>
        <v>19.078544842706368</v>
      </c>
      <c r="D20" s="149">
        <v>3101.8</v>
      </c>
      <c r="E20">
        <v>21</v>
      </c>
      <c r="F20">
        <v>3.6</v>
      </c>
    </row>
    <row r="21" spans="1:6">
      <c r="A21" t="s">
        <v>260</v>
      </c>
      <c r="B21" s="148">
        <v>15690.4</v>
      </c>
      <c r="C21" s="150">
        <f t="shared" si="0"/>
        <v>100</v>
      </c>
      <c r="D21" s="149">
        <v>14794.7</v>
      </c>
      <c r="E21">
        <v>100</v>
      </c>
      <c r="F21">
        <v>-5.7</v>
      </c>
    </row>
    <row r="25" spans="1:6" ht="19.5" customHeight="1">
      <c r="B25" s="840" t="s">
        <v>276</v>
      </c>
      <c r="C25" s="840"/>
      <c r="D25" s="840" t="s">
        <v>277</v>
      </c>
      <c r="E25" s="840"/>
      <c r="F25" s="840"/>
    </row>
    <row r="26" spans="1:6" ht="28.8">
      <c r="A26" t="s">
        <v>264</v>
      </c>
      <c r="B26" s="151" t="s">
        <v>278</v>
      </c>
      <c r="C26" s="151" t="s">
        <v>266</v>
      </c>
      <c r="D26" s="151" t="s">
        <v>278</v>
      </c>
      <c r="E26" s="151" t="s">
        <v>266</v>
      </c>
      <c r="F26" s="151" t="s">
        <v>267</v>
      </c>
    </row>
    <row r="27" spans="1:6">
      <c r="A27" t="s">
        <v>244</v>
      </c>
      <c r="B27" s="116">
        <v>3932.9</v>
      </c>
      <c r="C27" s="119">
        <f>B27/$B$38*100</f>
        <v>25.168465983630163</v>
      </c>
      <c r="D27" s="116">
        <v>3140.2</v>
      </c>
      <c r="E27">
        <v>20.6</v>
      </c>
      <c r="F27">
        <v>-20.2</v>
      </c>
    </row>
    <row r="28" spans="1:6">
      <c r="A28" t="s">
        <v>245</v>
      </c>
      <c r="B28" s="116">
        <v>1462.9</v>
      </c>
      <c r="C28" s="119">
        <f t="shared" ref="C28:C37" si="1">B28/$B$38*100</f>
        <v>9.3617810998124948</v>
      </c>
      <c r="D28" s="116">
        <v>301.5</v>
      </c>
      <c r="E28">
        <v>2</v>
      </c>
      <c r="F28">
        <v>-79.400000000000006</v>
      </c>
    </row>
    <row r="29" spans="1:6">
      <c r="A29" t="s">
        <v>49</v>
      </c>
      <c r="B29" s="116">
        <v>2279.5</v>
      </c>
      <c r="C29" s="119">
        <f t="shared" si="1"/>
        <v>14.587586312818773</v>
      </c>
      <c r="D29" s="116">
        <v>2297.6999999999998</v>
      </c>
      <c r="E29">
        <v>15.1</v>
      </c>
      <c r="F29">
        <v>0.8</v>
      </c>
    </row>
    <row r="30" spans="1:6">
      <c r="A30" t="s">
        <v>50</v>
      </c>
      <c r="B30" s="116">
        <v>1231.4000000000001</v>
      </c>
      <c r="C30" s="119">
        <f t="shared" si="1"/>
        <v>7.8803043586773578</v>
      </c>
      <c r="D30" s="116">
        <v>2145.1999999999998</v>
      </c>
      <c r="E30">
        <v>14.1</v>
      </c>
      <c r="F30">
        <v>74.2</v>
      </c>
    </row>
    <row r="31" spans="1:6">
      <c r="A31" t="s">
        <v>247</v>
      </c>
      <c r="B31" s="116">
        <v>1740.6</v>
      </c>
      <c r="C31" s="119">
        <f t="shared" si="1"/>
        <v>11.138913242418228</v>
      </c>
      <c r="D31" s="116">
        <v>1808.3</v>
      </c>
      <c r="E31">
        <v>11.9</v>
      </c>
      <c r="F31">
        <v>3.9</v>
      </c>
    </row>
    <row r="32" spans="1:6">
      <c r="A32" t="s">
        <v>221</v>
      </c>
      <c r="B32" s="116">
        <v>358.6</v>
      </c>
      <c r="C32" s="119">
        <f t="shared" si="1"/>
        <v>2.2948490685574958</v>
      </c>
      <c r="D32" s="116">
        <v>369.7</v>
      </c>
      <c r="E32">
        <v>2.4</v>
      </c>
      <c r="F32">
        <v>3.1</v>
      </c>
    </row>
    <row r="33" spans="1:6">
      <c r="A33" t="s">
        <v>249</v>
      </c>
      <c r="B33" s="116">
        <v>472.9</v>
      </c>
      <c r="C33" s="119">
        <f t="shared" si="1"/>
        <v>3.0263082111568314</v>
      </c>
      <c r="D33" s="116">
        <v>419.9</v>
      </c>
      <c r="E33">
        <v>2.8</v>
      </c>
      <c r="F33">
        <v>-11.2</v>
      </c>
    </row>
    <row r="34" spans="1:6">
      <c r="A34" t="s">
        <v>250</v>
      </c>
      <c r="B34" s="116">
        <v>1224.9000000000001</v>
      </c>
      <c r="C34" s="119">
        <f t="shared" si="1"/>
        <v>7.8387078195094162</v>
      </c>
      <c r="D34" s="116">
        <v>1377.2</v>
      </c>
      <c r="E34">
        <v>9</v>
      </c>
      <c r="F34">
        <v>12.4</v>
      </c>
    </row>
    <row r="35" spans="1:6">
      <c r="A35" t="s">
        <v>55</v>
      </c>
      <c r="B35" s="116">
        <v>1487.1</v>
      </c>
      <c r="C35" s="119">
        <f t="shared" si="1"/>
        <v>9.5166482148685212</v>
      </c>
      <c r="D35" s="116">
        <v>1753.2</v>
      </c>
      <c r="E35">
        <v>11.5</v>
      </c>
      <c r="F35">
        <v>17.899999999999999</v>
      </c>
    </row>
    <row r="36" spans="1:6">
      <c r="A36" t="s">
        <v>253</v>
      </c>
      <c r="B36" s="116">
        <v>991.5</v>
      </c>
      <c r="C36" s="119">
        <f t="shared" si="1"/>
        <v>6.3450720900021116</v>
      </c>
      <c r="D36" s="116">
        <v>1202.9000000000001</v>
      </c>
      <c r="E36">
        <v>7.9</v>
      </c>
      <c r="F36">
        <v>21.3</v>
      </c>
    </row>
    <row r="37" spans="1:6">
      <c r="A37" t="s">
        <v>254</v>
      </c>
      <c r="B37">
        <v>444</v>
      </c>
      <c r="C37" s="119">
        <f t="shared" si="1"/>
        <v>2.8413635985486003</v>
      </c>
      <c r="D37" s="116">
        <v>403.6</v>
      </c>
      <c r="E37">
        <v>2.7</v>
      </c>
      <c r="F37">
        <v>-9.1</v>
      </c>
    </row>
    <row r="38" spans="1:6">
      <c r="A38" t="s">
        <v>260</v>
      </c>
      <c r="B38" s="116">
        <f>SUM(B27:B37)</f>
        <v>15626.300000000001</v>
      </c>
      <c r="C38" s="116">
        <f>SUM(C27:C37)</f>
        <v>99.999999999999986</v>
      </c>
      <c r="D38" s="116">
        <f>SUM(D27:D37)</f>
        <v>15219.400000000001</v>
      </c>
      <c r="E38">
        <v>100</v>
      </c>
      <c r="F38">
        <v>-2.6</v>
      </c>
    </row>
    <row r="42" spans="1:6">
      <c r="A42" t="s">
        <v>127</v>
      </c>
      <c r="B42" t="s">
        <v>280</v>
      </c>
    </row>
    <row r="43" spans="1:6">
      <c r="A43" t="s">
        <v>244</v>
      </c>
      <c r="B43" t="s">
        <v>281</v>
      </c>
    </row>
    <row r="44" spans="1:6">
      <c r="A44" t="s">
        <v>245</v>
      </c>
      <c r="B44" t="s">
        <v>281</v>
      </c>
    </row>
    <row r="45" spans="1:6">
      <c r="A45" t="s">
        <v>49</v>
      </c>
      <c r="B45" t="s">
        <v>281</v>
      </c>
    </row>
    <row r="46" spans="1:6">
      <c r="A46" t="s">
        <v>50</v>
      </c>
      <c r="B46" t="s">
        <v>246</v>
      </c>
    </row>
    <row r="47" spans="1:6">
      <c r="A47" t="s">
        <v>247</v>
      </c>
      <c r="B47" t="s">
        <v>248</v>
      </c>
    </row>
    <row r="48" spans="1:6">
      <c r="A48" t="s">
        <v>221</v>
      </c>
      <c r="B48" t="s">
        <v>281</v>
      </c>
    </row>
    <row r="49" spans="1:2">
      <c r="A49" t="s">
        <v>249</v>
      </c>
      <c r="B49" t="s">
        <v>281</v>
      </c>
    </row>
    <row r="50" spans="1:2">
      <c r="A50" t="s">
        <v>250</v>
      </c>
      <c r="B50" t="s">
        <v>251</v>
      </c>
    </row>
    <row r="51" spans="1:2">
      <c r="A51" t="s">
        <v>55</v>
      </c>
      <c r="B51" t="s">
        <v>252</v>
      </c>
    </row>
    <row r="52" spans="1:2">
      <c r="A52" t="s">
        <v>253</v>
      </c>
      <c r="B52" t="s">
        <v>252</v>
      </c>
    </row>
    <row r="53" spans="1:2">
      <c r="A53" t="s">
        <v>254</v>
      </c>
      <c r="B53" t="s">
        <v>281</v>
      </c>
    </row>
    <row r="56" spans="1:2">
      <c r="A56" t="s">
        <v>226</v>
      </c>
      <c r="B56" t="s">
        <v>227</v>
      </c>
    </row>
    <row r="57" spans="1:2">
      <c r="A57" t="s">
        <v>228</v>
      </c>
      <c r="B57" t="s">
        <v>229</v>
      </c>
    </row>
    <row r="58" spans="1:2">
      <c r="A58" t="s">
        <v>39</v>
      </c>
      <c r="B58" t="s">
        <v>227</v>
      </c>
    </row>
    <row r="59" spans="1:2">
      <c r="A59" t="s">
        <v>215</v>
      </c>
      <c r="B59" t="s">
        <v>230</v>
      </c>
    </row>
    <row r="60" spans="1:2">
      <c r="A60" t="s">
        <v>41</v>
      </c>
      <c r="B60" t="s">
        <v>231</v>
      </c>
    </row>
    <row r="61" spans="1:2">
      <c r="A61" t="s">
        <v>233</v>
      </c>
      <c r="B61" t="s">
        <v>282</v>
      </c>
    </row>
    <row r="62" spans="1:2">
      <c r="A62" t="s">
        <v>235</v>
      </c>
      <c r="B62" t="s">
        <v>283</v>
      </c>
    </row>
    <row r="63" spans="1:2">
      <c r="A63" t="s">
        <v>237</v>
      </c>
      <c r="B63" t="s">
        <v>281</v>
      </c>
    </row>
    <row r="64" spans="1:2">
      <c r="A64" t="s">
        <v>239</v>
      </c>
      <c r="B64" t="s">
        <v>240</v>
      </c>
    </row>
    <row r="65" spans="1:2">
      <c r="A65" t="s">
        <v>45</v>
      </c>
      <c r="B65" t="s">
        <v>241</v>
      </c>
    </row>
    <row r="66" spans="1:2">
      <c r="A66" t="s">
        <v>242</v>
      </c>
      <c r="B66" t="s">
        <v>243</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4.4"/>
  <cols>
    <col min="1" max="1" width="43.109375" customWidth="1"/>
    <col min="2" max="2" width="14.44140625" customWidth="1"/>
    <col min="3" max="3" width="11" customWidth="1"/>
  </cols>
  <sheetData>
    <row r="1" spans="1:4">
      <c r="A1" s="518" t="s">
        <v>284</v>
      </c>
      <c r="B1" s="519" t="s">
        <v>285</v>
      </c>
      <c r="C1" s="519" t="s">
        <v>286</v>
      </c>
      <c r="D1" s="519" t="s">
        <v>287</v>
      </c>
    </row>
    <row r="2" spans="1:4">
      <c r="A2" s="519" t="s">
        <v>50</v>
      </c>
      <c r="B2" s="520">
        <v>2564.7712092592801</v>
      </c>
      <c r="C2" s="521">
        <v>3.0140662919815001E-2</v>
      </c>
      <c r="D2" s="521">
        <v>0.51262528004144003</v>
      </c>
    </row>
    <row r="3" spans="1:4">
      <c r="A3" s="519" t="s">
        <v>41</v>
      </c>
      <c r="B3" s="520">
        <v>1658.50970074476</v>
      </c>
      <c r="C3" s="521">
        <v>1.9490464357570601E-2</v>
      </c>
      <c r="D3" s="521">
        <v>0.20413406927903699</v>
      </c>
    </row>
    <row r="4" spans="1:4">
      <c r="A4" s="519" t="s">
        <v>288</v>
      </c>
      <c r="B4" s="520">
        <v>3013.7480772116301</v>
      </c>
      <c r="C4" s="521">
        <v>3.5416946584763902E-2</v>
      </c>
      <c r="D4" s="521">
        <v>0.122226206305231</v>
      </c>
    </row>
    <row r="5" spans="1:4">
      <c r="A5" s="519" t="s">
        <v>44</v>
      </c>
      <c r="B5" s="520">
        <v>1250.67915736795</v>
      </c>
      <c r="C5" s="521">
        <v>1.46977238230745E-2</v>
      </c>
      <c r="D5" s="521">
        <v>0.116259911661488</v>
      </c>
    </row>
    <row r="6" spans="1:4">
      <c r="A6" s="519" t="s">
        <v>289</v>
      </c>
      <c r="B6" s="520">
        <v>1511.1570444578399</v>
      </c>
      <c r="C6" s="521">
        <v>1.7758806294874901E-2</v>
      </c>
      <c r="D6" s="521">
        <v>9.3153419593096101E-2</v>
      </c>
    </row>
    <row r="7" spans="1:4">
      <c r="A7" s="519" t="s">
        <v>290</v>
      </c>
      <c r="B7" s="520">
        <v>15483.4076652115</v>
      </c>
      <c r="C7" s="521">
        <v>0.18195781736882499</v>
      </c>
      <c r="D7" s="521">
        <v>8.9631588316797101E-2</v>
      </c>
    </row>
    <row r="8" spans="1:4">
      <c r="A8" s="519" t="s">
        <v>291</v>
      </c>
      <c r="B8" s="520">
        <v>1966.4380116341399</v>
      </c>
      <c r="C8" s="521">
        <v>2.31091744352874E-2</v>
      </c>
      <c r="D8" s="521">
        <v>8.7528390344591395E-2</v>
      </c>
    </row>
    <row r="9" spans="1:4">
      <c r="A9" s="519" t="s">
        <v>49</v>
      </c>
      <c r="B9" s="520">
        <v>5902.2351225111197</v>
      </c>
      <c r="C9" s="521">
        <v>6.9361851325708906E-2</v>
      </c>
      <c r="D9" s="521">
        <v>6.2552358681210896E-2</v>
      </c>
    </row>
    <row r="10" spans="1:4">
      <c r="A10" s="519" t="s">
        <v>39</v>
      </c>
      <c r="B10" s="520">
        <v>1672.1589014635499</v>
      </c>
      <c r="C10" s="521">
        <v>1.9650866952743401E-2</v>
      </c>
      <c r="D10" s="521">
        <v>5.7559799030830097E-2</v>
      </c>
    </row>
    <row r="11" spans="1:4">
      <c r="A11" s="519" t="s">
        <v>292</v>
      </c>
      <c r="B11" s="520">
        <v>466.12022323740302</v>
      </c>
      <c r="C11" s="521">
        <v>5.4777488448043499E-3</v>
      </c>
      <c r="D11" s="521">
        <v>5.6564871372585E-2</v>
      </c>
    </row>
    <row r="12" spans="1:4">
      <c r="A12" s="519" t="s">
        <v>55</v>
      </c>
      <c r="B12" s="520">
        <v>2467.23027571598</v>
      </c>
      <c r="C12" s="521">
        <v>2.8994381961810201E-2</v>
      </c>
      <c r="D12" s="521">
        <v>5.5307983214057298E-2</v>
      </c>
    </row>
    <row r="13" spans="1:4">
      <c r="A13" s="519" t="s">
        <v>237</v>
      </c>
      <c r="B13" s="520">
        <v>10748.3943292815</v>
      </c>
      <c r="C13" s="521">
        <v>0.12631291603654901</v>
      </c>
      <c r="D13" s="521">
        <v>4.0228187729030501E-2</v>
      </c>
    </row>
    <row r="14" spans="1:4">
      <c r="A14" s="519" t="s">
        <v>242</v>
      </c>
      <c r="B14" s="520">
        <v>5044.2292347676603</v>
      </c>
      <c r="C14" s="521">
        <v>5.9278742878323798E-2</v>
      </c>
      <c r="D14" s="521">
        <v>3.61277151614618E-2</v>
      </c>
    </row>
    <row r="15" spans="1:4">
      <c r="A15" s="519" t="s">
        <v>247</v>
      </c>
      <c r="B15" s="520">
        <v>3035.76519647752</v>
      </c>
      <c r="C15" s="521">
        <v>3.5675687234948503E-2</v>
      </c>
      <c r="D15" s="521">
        <v>3.3924075702755199E-2</v>
      </c>
    </row>
    <row r="16" spans="1:4">
      <c r="A16" s="519" t="s">
        <v>250</v>
      </c>
      <c r="B16" s="520">
        <v>2931.29963180293</v>
      </c>
      <c r="C16" s="521">
        <v>3.4448029438332001E-2</v>
      </c>
      <c r="D16" s="521">
        <v>2.5208679930869501E-2</v>
      </c>
    </row>
    <row r="17" spans="1:4">
      <c r="A17" s="519" t="s">
        <v>222</v>
      </c>
      <c r="B17" s="520">
        <v>839.38146386423</v>
      </c>
      <c r="C17" s="521">
        <v>9.8642380545043897E-3</v>
      </c>
      <c r="D17" s="521">
        <v>1.2E-2</v>
      </c>
    </row>
    <row r="19" spans="1:4">
      <c r="A19" s="2" t="s">
        <v>284</v>
      </c>
      <c r="B19" t="s">
        <v>285</v>
      </c>
      <c r="C19" t="s">
        <v>286</v>
      </c>
      <c r="D19" t="s">
        <v>287</v>
      </c>
    </row>
    <row r="20" spans="1:4">
      <c r="A20" t="s">
        <v>245</v>
      </c>
      <c r="B20" s="145">
        <v>2013.0672813009601</v>
      </c>
      <c r="C20" s="57">
        <v>2.3657152006990902E-2</v>
      </c>
      <c r="D20" s="57">
        <v>-0.62143785349318204</v>
      </c>
    </row>
    <row r="21" spans="1:4">
      <c r="A21" t="s">
        <v>293</v>
      </c>
      <c r="B21" s="145">
        <v>11850.9771592912</v>
      </c>
      <c r="C21" s="57">
        <v>0.13927024232769</v>
      </c>
      <c r="D21" s="57">
        <v>-0.168731774314275</v>
      </c>
    </row>
    <row r="22" spans="1:4">
      <c r="A22" t="s">
        <v>47</v>
      </c>
      <c r="B22" s="145">
        <v>9668.1703235446203</v>
      </c>
      <c r="C22" s="57">
        <v>0.113618346042443</v>
      </c>
      <c r="D22" s="57">
        <v>-7.6877050154048304E-2</v>
      </c>
    </row>
    <row r="23" spans="1:4">
      <c r="A23" t="s">
        <v>40</v>
      </c>
      <c r="B23" s="145">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52"/>
  <sheetViews>
    <sheetView topLeftCell="A43" workbookViewId="0">
      <selection activeCell="I69" sqref="I69"/>
    </sheetView>
  </sheetViews>
  <sheetFormatPr defaultColWidth="6.44140625" defaultRowHeight="13.8"/>
  <cols>
    <col min="1" max="1" width="3.6640625" style="13" customWidth="1"/>
    <col min="2" max="2" width="9.88671875" style="13" customWidth="1"/>
    <col min="3" max="3" width="10.44140625" style="13" customWidth="1"/>
    <col min="4" max="4" width="16.88671875" style="13" customWidth="1"/>
    <col min="5" max="5" width="13.109375" style="13" customWidth="1"/>
    <col min="6" max="6" width="15" style="13" customWidth="1"/>
    <col min="7" max="7" width="20.44140625" style="13" customWidth="1"/>
    <col min="8" max="8" width="14.44140625" style="13" customWidth="1"/>
    <col min="9" max="9" width="17.88671875" style="13" customWidth="1"/>
    <col min="10" max="10" width="10.109375" style="13" customWidth="1"/>
    <col min="11" max="23" width="6.88671875" style="13" customWidth="1"/>
    <col min="24" max="27" width="6.44140625" style="13" customWidth="1"/>
    <col min="28" max="28" width="7.109375" style="12" customWidth="1"/>
    <col min="29" max="29" width="1.44140625" style="13" customWidth="1"/>
    <col min="30" max="243" width="9.109375" style="13" customWidth="1"/>
    <col min="244" max="244" width="6" style="13" customWidth="1"/>
    <col min="245" max="245" width="3.44140625" style="13" customWidth="1"/>
    <col min="246" max="246" width="8.109375" style="13" customWidth="1"/>
    <col min="247" max="249" width="6.44140625" style="13" customWidth="1"/>
    <col min="250" max="250" width="6.109375" style="13" customWidth="1"/>
    <col min="251" max="251" width="8" style="13" customWidth="1"/>
    <col min="252" max="252" width="6.44140625" style="13" customWidth="1"/>
    <col min="253" max="253" width="6.88671875" style="13" customWidth="1"/>
    <col min="254" max="254" width="8" style="13" customWidth="1"/>
    <col min="255" max="255" width="8.44140625" style="13" customWidth="1"/>
    <col min="256" max="16384" width="6.44140625" style="13"/>
  </cols>
  <sheetData>
    <row r="1" spans="2:28" s="84" customFormat="1" ht="27.75" customHeight="1">
      <c r="B1" s="64" t="s">
        <v>294</v>
      </c>
      <c r="C1" s="512"/>
      <c r="D1" s="513"/>
      <c r="E1" s="513"/>
      <c r="F1" s="513"/>
      <c r="G1" s="513"/>
      <c r="H1" s="513"/>
      <c r="I1" s="513"/>
      <c r="J1" s="90"/>
      <c r="K1" s="90"/>
      <c r="L1" s="90"/>
      <c r="M1" s="90"/>
      <c r="N1" s="90"/>
      <c r="O1" s="90"/>
      <c r="P1" s="90"/>
      <c r="Q1" s="90"/>
      <c r="R1" s="90"/>
      <c r="S1" s="90"/>
      <c r="T1" s="90"/>
      <c r="U1" s="90"/>
      <c r="V1" s="90"/>
      <c r="W1" s="90"/>
      <c r="AB1" s="90"/>
    </row>
    <row r="2" spans="2:28" ht="22.5" customHeight="1">
      <c r="B2" s="819" t="s">
        <v>422</v>
      </c>
      <c r="C2" s="814" t="s">
        <v>295</v>
      </c>
      <c r="D2" s="815"/>
      <c r="E2" s="816"/>
      <c r="F2" s="816"/>
      <c r="G2" s="816"/>
      <c r="H2" s="816"/>
      <c r="I2" s="68"/>
      <c r="AA2" s="12"/>
      <c r="AB2" s="13"/>
    </row>
    <row r="3" spans="2:28" s="12" customFormat="1" ht="60.75" customHeight="1">
      <c r="B3" s="818"/>
      <c r="C3" s="407" t="s">
        <v>226</v>
      </c>
      <c r="D3" s="81" t="s">
        <v>214</v>
      </c>
      <c r="E3" s="81" t="s">
        <v>39</v>
      </c>
      <c r="F3" s="81" t="s">
        <v>423</v>
      </c>
      <c r="G3" s="81" t="s">
        <v>41</v>
      </c>
      <c r="H3" s="82" t="s">
        <v>72</v>
      </c>
      <c r="I3" s="514" t="s">
        <v>429</v>
      </c>
      <c r="J3" s="13"/>
      <c r="K3" s="13"/>
      <c r="L3" s="13"/>
      <c r="M3" s="13"/>
      <c r="N3" s="13"/>
      <c r="O3" s="13"/>
      <c r="P3" s="13"/>
      <c r="Q3" s="13"/>
      <c r="R3" s="13"/>
    </row>
    <row r="4" spans="2:28" ht="20.25" customHeight="1">
      <c r="B4" s="540" t="s">
        <v>365</v>
      </c>
      <c r="C4" s="660">
        <v>-22.148578528781698</v>
      </c>
      <c r="D4" s="660">
        <v>-66.582309411359716</v>
      </c>
      <c r="E4" s="661">
        <v>-10.354930456609949</v>
      </c>
      <c r="F4" s="660">
        <v>1.0617347914714088</v>
      </c>
      <c r="G4" s="660">
        <v>-0.10739660363431369</v>
      </c>
      <c r="H4" s="660">
        <v>-17.563457347382894</v>
      </c>
      <c r="I4" s="660">
        <v>-18.987577847974606</v>
      </c>
      <c r="L4" s="445"/>
      <c r="AB4" s="13"/>
    </row>
    <row r="5" spans="2:28" ht="20.25" customHeight="1">
      <c r="B5" s="540" t="s">
        <v>366</v>
      </c>
      <c r="C5" s="660">
        <v>13.390967735018805</v>
      </c>
      <c r="D5" s="660">
        <v>100.67315447853019</v>
      </c>
      <c r="E5" s="661">
        <v>0.2907110857797619</v>
      </c>
      <c r="F5" s="660">
        <v>5.6573917911076421</v>
      </c>
      <c r="G5" s="660">
        <v>-26.765310580177285</v>
      </c>
      <c r="H5" s="660">
        <v>7.4600157744194178</v>
      </c>
      <c r="I5" s="660">
        <v>7.6319594686256096</v>
      </c>
      <c r="K5" s="445"/>
      <c r="AB5" s="13"/>
    </row>
    <row r="6" spans="2:28" ht="20.25" customHeight="1">
      <c r="B6" s="540" t="s">
        <v>367</v>
      </c>
      <c r="C6" s="660">
        <v>17.611612011335168</v>
      </c>
      <c r="D6" s="660">
        <v>101.00634459095303</v>
      </c>
      <c r="E6" s="661">
        <v>77.802483206914133</v>
      </c>
      <c r="F6" s="660">
        <v>8.0833128691450753</v>
      </c>
      <c r="G6" s="660">
        <v>-9.9170574726968113</v>
      </c>
      <c r="H6" s="660">
        <v>21.378984522744588</v>
      </c>
      <c r="I6" s="660">
        <v>22.623929130989055</v>
      </c>
      <c r="AB6" s="13"/>
    </row>
    <row r="7" spans="2:28" ht="20.25" customHeight="1">
      <c r="B7" s="540" t="s">
        <v>368</v>
      </c>
      <c r="C7" s="660">
        <v>-1.0035576624696887</v>
      </c>
      <c r="D7" s="660">
        <v>-20.087416193255123</v>
      </c>
      <c r="E7" s="661">
        <v>-35.096755318705533</v>
      </c>
      <c r="F7" s="660">
        <v>-23.217380121659289</v>
      </c>
      <c r="G7" s="660">
        <v>-10.953940616224799</v>
      </c>
      <c r="H7" s="660">
        <v>-8.4374771764795611</v>
      </c>
      <c r="I7" s="660">
        <v>-7.2176599856167343</v>
      </c>
      <c r="AB7" s="13"/>
    </row>
    <row r="8" spans="2:28" ht="20.25" customHeight="1">
      <c r="B8" s="540" t="s">
        <v>369</v>
      </c>
      <c r="C8" s="660">
        <v>-22.096628232883049</v>
      </c>
      <c r="D8" s="660">
        <v>-66.97358680148794</v>
      </c>
      <c r="E8" s="661">
        <v>-9.8367894617861253</v>
      </c>
      <c r="F8" s="660">
        <v>19.615072931982837</v>
      </c>
      <c r="G8" s="660">
        <v>21.351982686548482</v>
      </c>
      <c r="H8" s="660">
        <v>-16.077052528857863</v>
      </c>
      <c r="I8" s="660">
        <v>-18.514825083643814</v>
      </c>
      <c r="AB8" s="13"/>
    </row>
    <row r="9" spans="2:28" ht="20.25" customHeight="1">
      <c r="B9" s="540" t="s">
        <v>370</v>
      </c>
      <c r="C9" s="660">
        <v>12.975232957010803</v>
      </c>
      <c r="D9" s="660">
        <v>96.965016037503858</v>
      </c>
      <c r="E9" s="661">
        <v>-0.91869225194059823</v>
      </c>
      <c r="F9" s="660">
        <v>5.8957267822722628</v>
      </c>
      <c r="G9" s="660">
        <v>-3.3865084846897702</v>
      </c>
      <c r="H9" s="660">
        <v>9.6008632006258523</v>
      </c>
      <c r="I9" s="660">
        <v>9.9723405024547844</v>
      </c>
      <c r="AB9" s="13"/>
    </row>
    <row r="10" spans="2:28" ht="20.25" customHeight="1">
      <c r="B10" s="540" t="s">
        <v>371</v>
      </c>
      <c r="C10" s="660">
        <v>18.18295654051343</v>
      </c>
      <c r="D10" s="660">
        <v>94.529299426688226</v>
      </c>
      <c r="E10" s="661">
        <v>85.374813543897574</v>
      </c>
      <c r="F10" s="660">
        <v>-2.1126213403179577</v>
      </c>
      <c r="G10" s="660">
        <v>-10.915590803385228</v>
      </c>
      <c r="H10" s="660">
        <v>21.826296785935057</v>
      </c>
      <c r="I10" s="660">
        <v>24.137443768777871</v>
      </c>
      <c r="AB10" s="13"/>
    </row>
    <row r="11" spans="2:28" ht="20.25" customHeight="1">
      <c r="B11" s="540" t="s">
        <v>372</v>
      </c>
      <c r="C11" s="661">
        <v>-3.1885468977706779</v>
      </c>
      <c r="D11" s="660">
        <v>-25.899428117694427</v>
      </c>
      <c r="E11" s="661">
        <v>-31.969864825197931</v>
      </c>
      <c r="F11" s="660">
        <v>-6.781861401819242</v>
      </c>
      <c r="G11" s="660">
        <v>5.290512232977008</v>
      </c>
      <c r="H11" s="660">
        <v>-7.7349494550559967</v>
      </c>
      <c r="I11" s="660">
        <v>-7.8075065645602706</v>
      </c>
      <c r="AB11" s="13"/>
    </row>
    <row r="12" spans="2:28" ht="20.25" customHeight="1">
      <c r="B12" s="540" t="s">
        <v>373</v>
      </c>
      <c r="C12" s="661">
        <v>-21.79035305782098</v>
      </c>
      <c r="D12" s="660">
        <v>-67.789085569811931</v>
      </c>
      <c r="E12" s="661">
        <v>-14.570191373981629</v>
      </c>
      <c r="F12" s="660">
        <v>-1.336847130374025</v>
      </c>
      <c r="G12" s="660">
        <v>3.4566516988723777</v>
      </c>
      <c r="H12" s="660">
        <v>-18.224415904609089</v>
      </c>
      <c r="I12" s="660">
        <v>-19.52434284264865</v>
      </c>
      <c r="AB12" s="13"/>
    </row>
    <row r="13" spans="2:28" ht="20.25" customHeight="1">
      <c r="B13" s="540" t="s">
        <v>374</v>
      </c>
      <c r="C13" s="661">
        <v>14.38403334568919</v>
      </c>
      <c r="D13" s="660">
        <v>94.544555959913481</v>
      </c>
      <c r="E13" s="661">
        <v>-4.2205309594393015</v>
      </c>
      <c r="F13" s="660">
        <v>-2.0183071942139037</v>
      </c>
      <c r="G13" s="660">
        <v>12.146028001713745</v>
      </c>
      <c r="H13" s="660">
        <v>10.511019209316274</v>
      </c>
      <c r="I13" s="660">
        <v>11.693434382258872</v>
      </c>
      <c r="AB13" s="13"/>
    </row>
    <row r="14" spans="2:28" ht="20.25" customHeight="1">
      <c r="B14" s="540" t="s">
        <v>375</v>
      </c>
      <c r="C14" s="661">
        <v>18.346453943027853</v>
      </c>
      <c r="D14" s="660">
        <v>97.503950025884023</v>
      </c>
      <c r="E14" s="661">
        <v>81.567571566480098</v>
      </c>
      <c r="F14" s="660">
        <v>-1.118867140995448</v>
      </c>
      <c r="G14" s="660">
        <v>1.4965938254445774</v>
      </c>
      <c r="H14" s="660">
        <v>22.624119224302433</v>
      </c>
      <c r="I14" s="660">
        <v>24.589718155402451</v>
      </c>
      <c r="AB14" s="13"/>
    </row>
    <row r="15" spans="2:28" ht="20.25" customHeight="1">
      <c r="B15" s="540" t="s">
        <v>376</v>
      </c>
      <c r="C15" s="661">
        <v>-4.4277481508169387</v>
      </c>
      <c r="D15" s="660">
        <v>-29.665582082288509</v>
      </c>
      <c r="E15" s="661">
        <v>-30.32869058059589</v>
      </c>
      <c r="F15" s="660">
        <v>-1.7257838230457452</v>
      </c>
      <c r="G15" s="660">
        <v>-11.652390594500261</v>
      </c>
      <c r="H15" s="660">
        <v>-8.7825165345682024</v>
      </c>
      <c r="I15" s="660">
        <v>-9.2461710163666595</v>
      </c>
      <c r="AB15" s="13"/>
    </row>
    <row r="16" spans="2:28" ht="20.25" customHeight="1">
      <c r="B16" s="607" t="s">
        <v>377</v>
      </c>
      <c r="C16" s="661">
        <v>-20.956293462959181</v>
      </c>
      <c r="D16" s="660">
        <v>-66.199927790443652</v>
      </c>
      <c r="E16" s="661">
        <v>-13.156471129331848</v>
      </c>
      <c r="F16" s="660">
        <v>5.8968708036865252</v>
      </c>
      <c r="G16" s="660">
        <v>10.63320665875689</v>
      </c>
      <c r="H16" s="660">
        <v>-16.619549305253415</v>
      </c>
      <c r="I16" s="660">
        <v>-18.221557630037239</v>
      </c>
      <c r="AB16" s="13"/>
    </row>
    <row r="17" spans="2:28" ht="20.25" customHeight="1">
      <c r="B17" s="607" t="s">
        <v>378</v>
      </c>
      <c r="C17" s="660">
        <v>14.568724977867873</v>
      </c>
      <c r="D17" s="660">
        <v>102.46412048194716</v>
      </c>
      <c r="E17" s="661">
        <v>-3.2495221830401277</v>
      </c>
      <c r="F17" s="660">
        <v>3.7415028065153138</v>
      </c>
      <c r="G17" s="660">
        <v>2.8994294266133664</v>
      </c>
      <c r="H17" s="660">
        <v>10.603482833188437</v>
      </c>
      <c r="I17" s="660">
        <v>11.235689640618759</v>
      </c>
      <c r="AA17" s="12"/>
      <c r="AB17" s="13"/>
    </row>
    <row r="18" spans="2:28" ht="20.25" customHeight="1">
      <c r="B18" s="607" t="s">
        <v>379</v>
      </c>
      <c r="C18" s="660">
        <v>19.05367217144925</v>
      </c>
      <c r="D18" s="660">
        <v>101.84609129262685</v>
      </c>
      <c r="E18" s="661">
        <v>81.35837278661927</v>
      </c>
      <c r="F18" s="660">
        <v>2.2128828497140347</v>
      </c>
      <c r="G18" s="660">
        <v>-4.410720454679435</v>
      </c>
      <c r="H18" s="660">
        <v>23.190024289277545</v>
      </c>
      <c r="I18" s="660">
        <v>24.992479193913425</v>
      </c>
      <c r="AA18" s="12"/>
      <c r="AB18" s="13"/>
    </row>
    <row r="19" spans="2:28" ht="20.25" customHeight="1">
      <c r="B19" s="607" t="s">
        <v>380</v>
      </c>
      <c r="C19" s="660">
        <v>-0.90033645089043546</v>
      </c>
      <c r="D19" s="660">
        <v>-22.012570883646404</v>
      </c>
      <c r="E19" s="661">
        <v>-30.334302124682907</v>
      </c>
      <c r="F19" s="660">
        <v>-5.6607710837475196</v>
      </c>
      <c r="G19" s="660">
        <v>-15.269757806637202</v>
      </c>
      <c r="H19" s="660">
        <v>-6.7339290720655072</v>
      </c>
      <c r="I19" s="660">
        <v>-6.8093346580769349</v>
      </c>
      <c r="AA19" s="12"/>
      <c r="AB19" s="13"/>
    </row>
    <row r="20" spans="2:28" ht="20.25" customHeight="1">
      <c r="B20" s="607" t="s">
        <v>381</v>
      </c>
      <c r="C20" s="660">
        <v>-20.601967821541564</v>
      </c>
      <c r="D20" s="660">
        <v>-66.131484246097742</v>
      </c>
      <c r="E20" s="661">
        <v>-13.256745550368521</v>
      </c>
      <c r="F20" s="660">
        <v>4.7223106493853493</v>
      </c>
      <c r="G20" s="660">
        <v>-22.37658109744514</v>
      </c>
      <c r="H20" s="660">
        <v>-18.099275041263368</v>
      </c>
      <c r="I20" s="660">
        <v>-19.722600438369071</v>
      </c>
      <c r="AA20" s="12"/>
      <c r="AB20" s="13"/>
    </row>
    <row r="21" spans="2:28" ht="20.25" customHeight="1">
      <c r="B21" s="607" t="s">
        <v>382</v>
      </c>
      <c r="C21" s="660">
        <v>14.965886814271883</v>
      </c>
      <c r="D21" s="660">
        <v>103.9967272076891</v>
      </c>
      <c r="E21" s="661">
        <v>-3.4253780825488462</v>
      </c>
      <c r="F21" s="660">
        <v>1.3871544211145732</v>
      </c>
      <c r="G21" s="660">
        <v>112.3947915908301</v>
      </c>
      <c r="H21" s="660">
        <v>15.498344437643794</v>
      </c>
      <c r="I21" s="660">
        <v>16.80773536295321</v>
      </c>
      <c r="AA21" s="12"/>
      <c r="AB21" s="13"/>
    </row>
    <row r="22" spans="2:28" ht="20.25" customHeight="1">
      <c r="B22" s="607" t="s">
        <v>383</v>
      </c>
      <c r="C22" s="660">
        <v>18.201194033716178</v>
      </c>
      <c r="D22" s="660">
        <v>105.55839752305835</v>
      </c>
      <c r="E22" s="661">
        <v>79.986185087496864</v>
      </c>
      <c r="F22" s="660">
        <v>0.6375882336739096</v>
      </c>
      <c r="G22" s="660">
        <v>-26.558793984948011</v>
      </c>
      <c r="H22" s="660">
        <v>20.151871421828488</v>
      </c>
      <c r="I22" s="660">
        <v>21.723571301678945</v>
      </c>
      <c r="AA22" s="12"/>
      <c r="AB22" s="13"/>
    </row>
    <row r="23" spans="2:28" ht="20.25" customHeight="1">
      <c r="B23" s="607" t="s">
        <v>384</v>
      </c>
      <c r="C23" s="660">
        <v>-0.80864588373836455</v>
      </c>
      <c r="D23" s="660">
        <v>-26.887357650385965</v>
      </c>
      <c r="E23" s="661">
        <v>-30.069708099644828</v>
      </c>
      <c r="F23" s="660">
        <v>5.2191898486639445</v>
      </c>
      <c r="G23" s="660">
        <v>-12.024490576893982</v>
      </c>
      <c r="H23" s="660">
        <v>-5.7109961091724557</v>
      </c>
      <c r="I23" s="660">
        <v>-6.4388263599849296</v>
      </c>
      <c r="AA23" s="12"/>
      <c r="AB23" s="13"/>
    </row>
    <row r="24" spans="2:28" ht="20.25" customHeight="1">
      <c r="B24" s="607" t="s">
        <v>385</v>
      </c>
      <c r="C24" s="660">
        <v>-20.671574003587594</v>
      </c>
      <c r="D24" s="660">
        <v>-65.818252017276478</v>
      </c>
      <c r="E24" s="661">
        <v>-13.100673551345778</v>
      </c>
      <c r="F24" s="660">
        <v>-2.7924505813179508</v>
      </c>
      <c r="G24" s="660">
        <v>-2.2495497580381141</v>
      </c>
      <c r="H24" s="660">
        <v>-17.706976312179165</v>
      </c>
      <c r="I24" s="660">
        <v>-18.823868598951634</v>
      </c>
      <c r="AA24" s="12"/>
      <c r="AB24" s="13"/>
    </row>
    <row r="25" spans="2:28" ht="20.25" customHeight="1">
      <c r="B25" s="607" t="s">
        <v>386</v>
      </c>
      <c r="C25" s="660">
        <v>12.626382339172437</v>
      </c>
      <c r="D25" s="660">
        <v>103.93878168755947</v>
      </c>
      <c r="E25" s="661">
        <v>-3.386568898872909</v>
      </c>
      <c r="F25" s="660">
        <v>-5.0110672071469082</v>
      </c>
      <c r="G25" s="660">
        <v>2.9120024901374393</v>
      </c>
      <c r="H25" s="660">
        <v>8.632698199017284</v>
      </c>
      <c r="I25" s="660">
        <v>9.8562087866799857</v>
      </c>
      <c r="AA25" s="12"/>
      <c r="AB25" s="13"/>
    </row>
    <row r="26" spans="2:28" ht="20.25" customHeight="1">
      <c r="B26" s="607" t="s">
        <v>387</v>
      </c>
      <c r="C26" s="660">
        <v>18.356659653084222</v>
      </c>
      <c r="D26" s="660">
        <v>101.85160284078253</v>
      </c>
      <c r="E26" s="661">
        <v>78.88169446141228</v>
      </c>
      <c r="F26" s="660">
        <v>-1.70728543171154</v>
      </c>
      <c r="G26" s="660">
        <v>6.7271790128871061</v>
      </c>
      <c r="H26" s="660">
        <v>23.185887973863515</v>
      </c>
      <c r="I26" s="660">
        <v>25.116087275144963</v>
      </c>
      <c r="AA26" s="12"/>
      <c r="AB26" s="13"/>
    </row>
    <row r="27" spans="2:28" ht="20.25" customHeight="1">
      <c r="B27" s="607" t="s">
        <v>388</v>
      </c>
      <c r="C27" s="660">
        <v>2.0004080593917735</v>
      </c>
      <c r="D27" s="660">
        <v>-21.83290688902629</v>
      </c>
      <c r="E27" s="661">
        <v>-29.778252505576987</v>
      </c>
      <c r="F27" s="660">
        <v>6.9028931991975924</v>
      </c>
      <c r="G27" s="660">
        <v>-13.712840316564197</v>
      </c>
      <c r="H27" s="660">
        <v>-3.6091913834866745</v>
      </c>
      <c r="I27" s="660">
        <v>-4.2495435912697843</v>
      </c>
      <c r="AA27" s="12"/>
      <c r="AB27" s="13"/>
    </row>
    <row r="28" spans="2:28" ht="20.25" customHeight="1">
      <c r="B28" s="607" t="s">
        <v>389</v>
      </c>
      <c r="C28" s="660">
        <v>-22.01619798632116</v>
      </c>
      <c r="D28" s="660">
        <v>-66.89168106591282</v>
      </c>
      <c r="E28" s="661">
        <v>-12.926183110042984</v>
      </c>
      <c r="F28" s="660">
        <v>-2.644280267869064</v>
      </c>
      <c r="G28" s="660">
        <v>10.303544163771036</v>
      </c>
      <c r="H28" s="660">
        <v>-18.459071136997366</v>
      </c>
      <c r="I28" s="660">
        <v>-19.534649665886135</v>
      </c>
      <c r="AA28" s="12"/>
      <c r="AB28" s="13"/>
    </row>
    <row r="29" spans="2:28" ht="20.25" customHeight="1">
      <c r="B29" s="607" t="s">
        <v>390</v>
      </c>
      <c r="C29" s="660">
        <v>11.328549812731055</v>
      </c>
      <c r="D29" s="660">
        <v>98.917268866935615</v>
      </c>
      <c r="E29" s="661">
        <v>-3.3370978833416558</v>
      </c>
      <c r="F29" s="660">
        <v>-1.8108983864393053</v>
      </c>
      <c r="G29" s="660">
        <v>1.9538584277213999</v>
      </c>
      <c r="H29" s="660">
        <v>7.9706231496597297</v>
      </c>
      <c r="I29" s="660">
        <v>8.7755152250751109</v>
      </c>
      <c r="AA29" s="12"/>
      <c r="AB29" s="13"/>
    </row>
    <row r="30" spans="2:28" ht="20.25" customHeight="1">
      <c r="B30" s="607" t="s">
        <v>391</v>
      </c>
      <c r="C30" s="660">
        <v>16.002486504577291</v>
      </c>
      <c r="D30" s="660">
        <v>99.467447547512677</v>
      </c>
      <c r="E30" s="661">
        <v>77.772512472666335</v>
      </c>
      <c r="F30" s="660">
        <v>-3.5623116143561049</v>
      </c>
      <c r="G30" s="660">
        <v>8.9585991017833777</v>
      </c>
      <c r="H30" s="660">
        <v>21.372272613585338</v>
      </c>
      <c r="I30" s="660">
        <v>23.224377188362254</v>
      </c>
      <c r="AA30" s="12"/>
      <c r="AB30" s="13"/>
    </row>
    <row r="31" spans="2:28" ht="20.25" customHeight="1">
      <c r="B31" s="540" t="s">
        <v>392</v>
      </c>
      <c r="C31" s="660">
        <v>11.200793404372718</v>
      </c>
      <c r="D31" s="660">
        <v>-23.177094323367498</v>
      </c>
      <c r="E31" s="661">
        <v>-29.439454178682965</v>
      </c>
      <c r="F31" s="660">
        <v>0.81704663680757506</v>
      </c>
      <c r="G31" s="660">
        <v>-3.6141692758302639</v>
      </c>
      <c r="H31" s="660">
        <v>3.170985298425407</v>
      </c>
      <c r="I31" s="660">
        <v>3.307823915172591</v>
      </c>
      <c r="AA31" s="12"/>
      <c r="AB31" s="13"/>
    </row>
    <row r="32" spans="2:28" ht="20.25" customHeight="1">
      <c r="B32" s="540" t="s">
        <v>393</v>
      </c>
      <c r="C32" s="660">
        <v>-25.24050225692784</v>
      </c>
      <c r="D32" s="660">
        <v>-66.771802396373886</v>
      </c>
      <c r="E32" s="661">
        <v>-12.76484131481773</v>
      </c>
      <c r="F32" s="660">
        <v>-8.215893799223025</v>
      </c>
      <c r="G32" s="660">
        <v>-0.85275208934295676</v>
      </c>
      <c r="H32" s="660">
        <v>-21.897875707822806</v>
      </c>
      <c r="I32" s="660">
        <v>-22.67405723528401</v>
      </c>
      <c r="AA32" s="12"/>
      <c r="AB32" s="13"/>
    </row>
    <row r="33" spans="2:28" ht="20.25" customHeight="1">
      <c r="B33" s="540" t="s">
        <v>394</v>
      </c>
      <c r="C33" s="660">
        <v>7.0461586854079172</v>
      </c>
      <c r="D33" s="660">
        <v>99.495929835003068</v>
      </c>
      <c r="E33" s="661">
        <v>-3.3454061245358275</v>
      </c>
      <c r="F33" s="660">
        <v>1.1629305300519661</v>
      </c>
      <c r="G33" s="660">
        <v>9.9043041434912169</v>
      </c>
      <c r="H33" s="660">
        <v>5.4934932444011366</v>
      </c>
      <c r="I33" s="660">
        <v>5.7851022168678981</v>
      </c>
      <c r="AA33" s="12"/>
      <c r="AB33" s="13"/>
    </row>
    <row r="34" spans="2:28" ht="20.25" customHeight="1">
      <c r="B34" s="540" t="s">
        <v>395</v>
      </c>
      <c r="C34" s="661">
        <v>24.685175747446621</v>
      </c>
      <c r="D34" s="660">
        <v>99.752787056555292</v>
      </c>
      <c r="E34" s="661">
        <v>76.475905729869055</v>
      </c>
      <c r="F34" s="660">
        <v>-2.1898058373245419</v>
      </c>
      <c r="G34" s="660">
        <v>12.042874339889309</v>
      </c>
      <c r="H34" s="660">
        <v>28.448151348363098</v>
      </c>
      <c r="I34" s="660">
        <v>30.421088481334522</v>
      </c>
      <c r="AA34" s="12"/>
      <c r="AB34" s="13"/>
    </row>
    <row r="35" spans="2:28" ht="20.25" customHeight="1">
      <c r="B35" s="540" t="s">
        <v>396</v>
      </c>
      <c r="C35" s="661">
        <v>5.3988285776809875</v>
      </c>
      <c r="D35" s="660">
        <v>-17.09928265188212</v>
      </c>
      <c r="E35" s="661">
        <v>-29.131219031741466</v>
      </c>
      <c r="F35" s="660">
        <v>8.3159236835012678</v>
      </c>
      <c r="G35" s="660">
        <v>-29.909411270419781</v>
      </c>
      <c r="H35" s="660">
        <v>-1.6989241623286517</v>
      </c>
      <c r="I35" s="660">
        <v>-2.1825773984047316</v>
      </c>
      <c r="AA35" s="12"/>
      <c r="AB35" s="13"/>
    </row>
    <row r="36" spans="2:28" ht="20.25" customHeight="1">
      <c r="B36" s="540" t="s">
        <v>397</v>
      </c>
      <c r="C36" s="661">
        <v>-19.721129404822619</v>
      </c>
      <c r="D36" s="660">
        <v>-66.635281068168283</v>
      </c>
      <c r="E36" s="661">
        <v>-12.585522562216113</v>
      </c>
      <c r="F36" s="660">
        <v>1.6525653291526936</v>
      </c>
      <c r="G36" s="660">
        <v>30.095535146844639</v>
      </c>
      <c r="H36" s="660">
        <v>-16.128781425846157</v>
      </c>
      <c r="I36" s="660">
        <v>-17.079671876245158</v>
      </c>
      <c r="AA36" s="12"/>
      <c r="AB36" s="13"/>
    </row>
    <row r="37" spans="2:28" ht="20.25" customHeight="1">
      <c r="B37" s="540" t="s">
        <v>398</v>
      </c>
      <c r="C37" s="661">
        <v>1.1376626567636521</v>
      </c>
      <c r="D37" s="660">
        <v>100.16125981234848</v>
      </c>
      <c r="E37" s="661">
        <v>-3.2457278288257925</v>
      </c>
      <c r="F37" s="660">
        <v>-3.4365956481601216</v>
      </c>
      <c r="G37" s="660">
        <v>28.775042966421438</v>
      </c>
      <c r="H37" s="660">
        <v>1.7699555210463132</v>
      </c>
      <c r="I37" s="660">
        <v>2.1112846140226083</v>
      </c>
      <c r="AA37" s="12"/>
      <c r="AB37" s="13"/>
    </row>
    <row r="38" spans="2:28" ht="20.25" customHeight="1">
      <c r="B38" s="540" t="s">
        <v>399</v>
      </c>
      <c r="C38" s="661">
        <v>30.157787180980336</v>
      </c>
      <c r="D38" s="660">
        <v>100.10741992897781</v>
      </c>
      <c r="E38" s="661">
        <v>75.528109864447657</v>
      </c>
      <c r="F38" s="660">
        <v>0.42451006592180818</v>
      </c>
      <c r="G38" s="660">
        <v>5.3753089540262096</v>
      </c>
      <c r="H38" s="660">
        <v>32.005364224490364</v>
      </c>
      <c r="I38" s="660">
        <v>33.963243306450067</v>
      </c>
      <c r="AA38" s="12"/>
      <c r="AB38" s="13"/>
    </row>
    <row r="39" spans="2:28" ht="20.25" customHeight="1">
      <c r="B39" s="608" t="s">
        <v>442</v>
      </c>
      <c r="C39" s="661">
        <v>-1.7188453887081181</v>
      </c>
      <c r="D39" s="660">
        <v>-23.874417121336833</v>
      </c>
      <c r="E39" s="661">
        <v>-28.899288335544369</v>
      </c>
      <c r="F39" s="660">
        <v>1.289242271394798</v>
      </c>
      <c r="G39" s="660">
        <v>-28.517060876745504</v>
      </c>
      <c r="H39" s="660">
        <v>-7.1599366293584694</v>
      </c>
      <c r="I39" s="660">
        <v>-7.5526092025449145</v>
      </c>
      <c r="AA39" s="12"/>
      <c r="AB39" s="13"/>
    </row>
    <row r="40" spans="2:28" ht="20.25" customHeight="1">
      <c r="B40" s="608" t="s">
        <v>443</v>
      </c>
      <c r="C40" s="660">
        <v>-19.791957794687548</v>
      </c>
      <c r="D40" s="661">
        <v>-66.518424396442185</v>
      </c>
      <c r="E40" s="661">
        <v>-12.412258174970034</v>
      </c>
      <c r="F40" s="660">
        <v>1.553116587285146</v>
      </c>
      <c r="G40" s="660">
        <v>11.231794618612682</v>
      </c>
      <c r="H40" s="660">
        <v>-16.631743545948169</v>
      </c>
      <c r="I40" s="660">
        <v>-17.557708802248001</v>
      </c>
      <c r="AA40" s="12"/>
      <c r="AB40" s="13"/>
    </row>
    <row r="41" spans="2:28" ht="20.25" customHeight="1">
      <c r="B41" s="608" t="s">
        <v>444</v>
      </c>
      <c r="C41" s="660">
        <v>1.3270953248724453</v>
      </c>
      <c r="D41" s="660">
        <v>100.03162555344721</v>
      </c>
      <c r="E41" s="661">
        <v>-3.1958561376075068</v>
      </c>
      <c r="F41" s="660">
        <v>1.3254486133768495</v>
      </c>
      <c r="G41" s="660">
        <v>31.33599644917885</v>
      </c>
      <c r="H41" s="660">
        <v>2.3974339823064952</v>
      </c>
      <c r="I41" s="660">
        <v>2.4646722920540469</v>
      </c>
      <c r="AA41" s="12"/>
      <c r="AB41" s="13"/>
    </row>
    <row r="42" spans="2:28" ht="20.25" customHeight="1">
      <c r="B42" s="608" t="s">
        <v>445</v>
      </c>
      <c r="C42" s="660">
        <v>29.739222332571813</v>
      </c>
      <c r="D42" s="661">
        <v>95.035573122529627</v>
      </c>
      <c r="E42" s="661">
        <v>74.396769308430095</v>
      </c>
      <c r="F42" s="660">
        <v>-1.4489836989333753</v>
      </c>
      <c r="G42" s="660">
        <v>-5.6437985806015547</v>
      </c>
      <c r="H42" s="660">
        <v>30.655551937866761</v>
      </c>
      <c r="I42" s="660">
        <v>32.646861146275086</v>
      </c>
      <c r="AA42" s="12"/>
      <c r="AB42" s="13"/>
    </row>
    <row r="43" spans="2:28" ht="20.25" customHeight="1">
      <c r="B43" s="540" t="s">
        <v>404</v>
      </c>
      <c r="C43" s="660">
        <v>1.0148315973562489</v>
      </c>
      <c r="D43" s="661">
        <v>-23.352804395699422</v>
      </c>
      <c r="E43" s="661">
        <v>-27.92601670971878</v>
      </c>
      <c r="F43" s="660">
        <v>-4.1978973742699282</v>
      </c>
      <c r="G43" s="660">
        <v>-29.838782237777124</v>
      </c>
      <c r="H43" s="660">
        <v>-5.2618841604778481</v>
      </c>
      <c r="I43" s="660">
        <v>-5.3109153775392883</v>
      </c>
      <c r="AA43" s="12"/>
      <c r="AB43" s="13"/>
    </row>
    <row r="44" spans="2:28" ht="20.25" customHeight="1">
      <c r="B44" s="608" t="s">
        <v>405</v>
      </c>
      <c r="C44" s="660">
        <v>-19.633650675289658</v>
      </c>
      <c r="D44" s="661">
        <v>-66.150563249409615</v>
      </c>
      <c r="E44" s="661">
        <v>-12.111903269222267</v>
      </c>
      <c r="F44" s="660">
        <v>-2.7585535368401537</v>
      </c>
      <c r="G44" s="660">
        <v>29.098398349917431</v>
      </c>
      <c r="H44" s="660">
        <v>-16.179802891027592</v>
      </c>
      <c r="I44" s="660">
        <v>-16.805558148337781</v>
      </c>
      <c r="AA44" s="12"/>
      <c r="AB44" s="13"/>
    </row>
    <row r="45" spans="2:28" ht="20.25" customHeight="1">
      <c r="B45" s="608" t="s">
        <v>414</v>
      </c>
      <c r="C45" s="662">
        <v>1.5787540147466359</v>
      </c>
      <c r="D45" s="662">
        <v>96.920454249600084</v>
      </c>
      <c r="E45" s="662">
        <v>-3.1672799087775445</v>
      </c>
      <c r="F45" s="662">
        <v>-1.8772050905382258</v>
      </c>
      <c r="G45" s="662">
        <v>25.243502605614253</v>
      </c>
      <c r="H45" s="662">
        <v>2.1677633110843004</v>
      </c>
      <c r="I45" s="660">
        <v>2.3881999563638772</v>
      </c>
      <c r="AA45" s="12"/>
      <c r="AB45" s="13"/>
    </row>
    <row r="46" spans="2:28" ht="13.5" customHeight="1">
      <c r="B46" s="608" t="s">
        <v>413</v>
      </c>
      <c r="C46" s="660">
        <v>29.309730347179737</v>
      </c>
      <c r="D46" s="661">
        <v>93.643060566873913</v>
      </c>
      <c r="E46" s="661">
        <v>72.628684456571818</v>
      </c>
      <c r="F46" s="660">
        <v>4.0991063063207349</v>
      </c>
      <c r="G46" s="660">
        <v>-12.033955682885434</v>
      </c>
      <c r="H46" s="660">
        <v>30.243791178128362</v>
      </c>
      <c r="I46" s="660">
        <v>31.60922945595027</v>
      </c>
      <c r="AA46" s="12"/>
      <c r="AB46" s="13"/>
    </row>
    <row r="47" spans="2:28" ht="15.6">
      <c r="B47" s="609" t="s">
        <v>436</v>
      </c>
      <c r="C47" s="660">
        <v>-2.4024961397208955</v>
      </c>
      <c r="D47" s="660">
        <v>-38.146090850601603</v>
      </c>
      <c r="E47" s="660">
        <v>-31.933276168641115</v>
      </c>
      <c r="F47" s="660">
        <v>-3.8796304221996394</v>
      </c>
      <c r="G47" s="660">
        <v>-26.381326220835518</v>
      </c>
      <c r="H47" s="660">
        <v>-8.1970200513360965</v>
      </c>
      <c r="I47" s="660">
        <v>-8.3753690028412109</v>
      </c>
      <c r="AA47" s="12"/>
      <c r="AB47" s="13"/>
    </row>
    <row r="48" spans="2:28" ht="15.6">
      <c r="B48" s="608" t="s">
        <v>440</v>
      </c>
      <c r="C48" s="660">
        <v>-18.920434665917753</v>
      </c>
      <c r="D48" s="660">
        <v>-68.640464320606441</v>
      </c>
      <c r="E48" s="660">
        <v>-7.9841106275737417</v>
      </c>
      <c r="F48" s="660">
        <v>-6.187975204494137</v>
      </c>
      <c r="G48" s="660">
        <v>29.034186212342519</v>
      </c>
      <c r="H48" s="660">
        <v>-15.304648162114489</v>
      </c>
      <c r="I48" s="660">
        <v>-15.699731655810353</v>
      </c>
      <c r="AA48" s="12"/>
      <c r="AB48" s="13"/>
    </row>
    <row r="49" spans="2:10" ht="15.6">
      <c r="B49" s="755" t="s">
        <v>441</v>
      </c>
      <c r="C49" s="756">
        <v>1.2071910614258172</v>
      </c>
      <c r="D49" s="756">
        <v>96.920454249600084</v>
      </c>
      <c r="E49" s="756">
        <v>-3.102305528885978</v>
      </c>
      <c r="F49" s="756">
        <v>0.5636438470548768</v>
      </c>
      <c r="G49" s="756">
        <v>11.956191877852135</v>
      </c>
      <c r="H49" s="756">
        <v>1.2600075623566482</v>
      </c>
      <c r="I49" s="756">
        <v>1.2935904623541035</v>
      </c>
      <c r="J49" s="526"/>
    </row>
    <row r="50" spans="2:10" ht="15.6">
      <c r="B50" s="591" t="s">
        <v>447</v>
      </c>
      <c r="C50" s="660">
        <v>28.164750810538095</v>
      </c>
      <c r="D50" s="660">
        <v>105.88032288619661</v>
      </c>
      <c r="E50" s="660">
        <v>72.127562010727758</v>
      </c>
      <c r="F50" s="660">
        <v>4.4800242150303973</v>
      </c>
      <c r="G50" s="660">
        <v>2.6390135272208255</v>
      </c>
      <c r="H50" s="660">
        <v>30.723759311742128</v>
      </c>
      <c r="I50" s="660">
        <v>31.980271610176771</v>
      </c>
      <c r="J50" s="526"/>
    </row>
    <row r="51" spans="2:10" ht="15.6">
      <c r="B51" s="757" t="s">
        <v>448</v>
      </c>
      <c r="C51" s="754">
        <v>1.4760100584120295</v>
      </c>
      <c r="D51" s="754">
        <v>-18.705643080275962</v>
      </c>
      <c r="E51" s="754">
        <v>-31.160268661730797</v>
      </c>
      <c r="F51" s="754">
        <v>-1.0820441497727558</v>
      </c>
      <c r="G51" s="754">
        <v>-21.467988506625105</v>
      </c>
      <c r="H51" s="754">
        <v>-4.9298258262426202</v>
      </c>
      <c r="I51" s="758">
        <v>-5.0756655279319745</v>
      </c>
      <c r="J51" s="526"/>
    </row>
    <row r="52" spans="2:10" ht="14.4">
      <c r="B52" s="610" t="s">
        <v>210</v>
      </c>
      <c r="C52" s="631"/>
      <c r="D52" s="631"/>
      <c r="E52" s="631"/>
      <c r="F52" s="631"/>
      <c r="G52" s="631"/>
      <c r="H52" s="631"/>
      <c r="I52" s="631"/>
    </row>
  </sheetData>
  <mergeCells count="2">
    <mergeCell ref="C2:H2"/>
    <mergeCell ref="B2:B3"/>
  </mergeCells>
  <phoneticPr fontId="271" type="noConversion"/>
  <printOptions horizontalCentered="1"/>
  <pageMargins left="0.75" right="0.25" top="0.75" bottom="0.5" header="0.25" footer="0.3"/>
  <pageSetup scale="7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44140625" customWidth="1"/>
    <col min="3" max="3" width="8" customWidth="1"/>
    <col min="4" max="4" width="17.44140625" customWidth="1"/>
    <col min="5" max="5" width="16" customWidth="1"/>
    <col min="6" max="6" width="21.109375" customWidth="1"/>
    <col min="7" max="7" width="13.44140625" customWidth="1"/>
    <col min="8" max="8" width="18" customWidth="1"/>
    <col min="9" max="9" width="1.44140625" customWidth="1"/>
    <col min="10" max="22" width="6.88671875" customWidth="1"/>
    <col min="23" max="26" width="6.44140625" customWidth="1"/>
    <col min="27" max="27" width="7.109375" style="98" customWidth="1"/>
    <col min="28" max="28" width="1.44140625" customWidth="1"/>
    <col min="29" max="242" width="9.109375" customWidth="1"/>
    <col min="243" max="243" width="6" customWidth="1"/>
    <col min="244" max="244" width="3.44140625" customWidth="1"/>
    <col min="245" max="245" width="8.109375" customWidth="1"/>
    <col min="246" max="248" width="6.44140625" customWidth="1"/>
    <col min="249" max="249" width="6.109375" customWidth="1"/>
    <col min="250" max="250" width="8" customWidth="1"/>
    <col min="251" max="251" width="6.44140625" customWidth="1"/>
    <col min="252" max="252" width="6.88671875" customWidth="1"/>
    <col min="253" max="253" width="8" customWidth="1"/>
    <col min="254" max="254" width="8.44140625" customWidth="1"/>
  </cols>
  <sheetData>
    <row r="1" spans="2:27" s="129" customFormat="1" ht="22.5" customHeight="1">
      <c r="B1" s="83" t="s">
        <v>296</v>
      </c>
      <c r="C1" s="476"/>
      <c r="D1" s="83"/>
      <c r="E1" s="83"/>
      <c r="F1" s="83"/>
      <c r="G1" s="83"/>
      <c r="H1" s="83"/>
    </row>
    <row r="2" spans="2:27" ht="22.5" customHeight="1">
      <c r="B2" s="817" t="s">
        <v>36</v>
      </c>
      <c r="C2" s="845" t="s">
        <v>37</v>
      </c>
      <c r="D2" s="843" t="s">
        <v>297</v>
      </c>
      <c r="E2" s="844"/>
      <c r="F2" s="844"/>
      <c r="G2" s="844"/>
      <c r="H2" s="844"/>
    </row>
    <row r="3" spans="2:27" s="98" customFormat="1" ht="51.75" customHeight="1">
      <c r="B3" s="818"/>
      <c r="C3" s="829"/>
      <c r="D3" s="524" t="s">
        <v>38</v>
      </c>
      <c r="E3" s="130" t="s">
        <v>39</v>
      </c>
      <c r="F3" s="130" t="s">
        <v>215</v>
      </c>
      <c r="G3" s="130" t="s">
        <v>41</v>
      </c>
      <c r="H3" s="133" t="s">
        <v>298</v>
      </c>
    </row>
    <row r="4" spans="2:27" ht="19.5" customHeight="1">
      <c r="B4" s="480" t="s">
        <v>168</v>
      </c>
      <c r="C4" s="515"/>
      <c r="D4" s="138">
        <f>current_gdp_agric!C4/constant_gdp_agric!C4*100</f>
        <v>100</v>
      </c>
      <c r="E4" s="138">
        <f>current_gdp_agric!E4/constant_gdp_agric!E4*100</f>
        <v>100</v>
      </c>
      <c r="F4" s="138">
        <f>current_gdp_agric!F4/constant_gdp_agric!F4*100</f>
        <v>100</v>
      </c>
      <c r="G4" s="138">
        <f>current_gdp_agric!G4/constant_gdp_agric!G4*100</f>
        <v>100</v>
      </c>
      <c r="H4" s="138">
        <f>current_gdp_agric!H4/constant_gdp_agric!H4*100</f>
        <v>100</v>
      </c>
      <c r="AA4"/>
    </row>
    <row r="5" spans="2:27" ht="19.5" customHeight="1">
      <c r="B5" s="480" t="s">
        <v>169</v>
      </c>
      <c r="C5" s="515"/>
      <c r="D5" s="138">
        <f>current_gdp_agric!C5/constant_gdp_agric!C5*100</f>
        <v>100</v>
      </c>
      <c r="E5" s="138">
        <f>current_gdp_agric!E5/constant_gdp_agric!E5*100</f>
        <v>100</v>
      </c>
      <c r="F5" s="138">
        <f>current_gdp_agric!F5/constant_gdp_agric!F5*100</f>
        <v>100</v>
      </c>
      <c r="G5" s="138">
        <f>current_gdp_agric!G5/constant_gdp_agric!G5*100</f>
        <v>100</v>
      </c>
      <c r="H5" s="138">
        <f>current_gdp_agric!H5/constant_gdp_agric!H5*100</f>
        <v>99.999999999999986</v>
      </c>
      <c r="AA5"/>
    </row>
    <row r="6" spans="2:27" ht="19.5" customHeight="1">
      <c r="B6" s="480" t="s">
        <v>170</v>
      </c>
      <c r="C6" s="515"/>
      <c r="D6" s="138">
        <f>current_gdp_agric!C6/constant_gdp_agric!C6*100</f>
        <v>100</v>
      </c>
      <c r="E6" s="138">
        <f>current_gdp_agric!E6/constant_gdp_agric!E6*100</f>
        <v>100</v>
      </c>
      <c r="F6" s="138">
        <f>current_gdp_agric!F6/constant_gdp_agric!F6*100</f>
        <v>100</v>
      </c>
      <c r="G6" s="138">
        <f>current_gdp_agric!G6/constant_gdp_agric!G6*100</f>
        <v>100</v>
      </c>
      <c r="H6" s="138">
        <f>current_gdp_agric!H6/constant_gdp_agric!H6*100</f>
        <v>100</v>
      </c>
      <c r="AA6"/>
    </row>
    <row r="7" spans="2:27" ht="19.5" customHeight="1">
      <c r="B7" s="480" t="s">
        <v>171</v>
      </c>
      <c r="C7" s="515"/>
      <c r="D7" s="138">
        <f>current_gdp_agric!C7/constant_gdp_agric!C7*100</f>
        <v>100</v>
      </c>
      <c r="E7" s="138">
        <f>current_gdp_agric!E7/constant_gdp_agric!E7*100</f>
        <v>100</v>
      </c>
      <c r="F7" s="138">
        <f>current_gdp_agric!F7/constant_gdp_agric!F7*100</f>
        <v>100</v>
      </c>
      <c r="G7" s="138">
        <f>current_gdp_agric!G7/constant_gdp_agric!G7*100</f>
        <v>100</v>
      </c>
      <c r="H7" s="138">
        <f>current_gdp_agric!H7/constant_gdp_agric!H7*100</f>
        <v>100.00000000000003</v>
      </c>
      <c r="AA7"/>
    </row>
    <row r="8" spans="2:27" ht="19.5" customHeight="1">
      <c r="B8" s="480" t="s">
        <v>172</v>
      </c>
      <c r="C8" s="515"/>
      <c r="D8" s="138">
        <f>current_gdp_agric!C8/constant_gdp_agric!C8*100</f>
        <v>117.8228401222247</v>
      </c>
      <c r="E8" s="138">
        <f>current_gdp_agric!E8/constant_gdp_agric!E8*100</f>
        <v>123.04338729209027</v>
      </c>
      <c r="F8" s="138">
        <f>current_gdp_agric!F8/constant_gdp_agric!F8*100</f>
        <v>158.6897881301131</v>
      </c>
      <c r="G8" s="138">
        <f>current_gdp_agric!G8/constant_gdp_agric!G8*100</f>
        <v>127.17191952727175</v>
      </c>
      <c r="H8" s="138">
        <f>current_gdp_agric!H8/constant_gdp_agric!H8*100</f>
        <v>121.43984719915994</v>
      </c>
    </row>
    <row r="9" spans="2:27" ht="19.5" customHeight="1">
      <c r="B9" s="480" t="s">
        <v>173</v>
      </c>
      <c r="C9" s="515"/>
      <c r="D9" s="138">
        <f>current_gdp_agric!C9/constant_gdp_agric!C9*100</f>
        <v>117.06094225874719</v>
      </c>
      <c r="E9" s="138">
        <f>current_gdp_agric!E9/constant_gdp_agric!E9*100</f>
        <v>126.28475777906327</v>
      </c>
      <c r="F9" s="138">
        <f>current_gdp_agric!F9/constant_gdp_agric!F9*100</f>
        <v>143.86064110724223</v>
      </c>
      <c r="G9" s="138">
        <f>current_gdp_agric!G9/constant_gdp_agric!G9*100</f>
        <v>137.62926798892639</v>
      </c>
      <c r="H9" s="138">
        <f>current_gdp_agric!H9/constant_gdp_agric!H9*100</f>
        <v>121.9642937880258</v>
      </c>
    </row>
    <row r="10" spans="2:27" ht="19.5" customHeight="1">
      <c r="B10" s="480" t="s">
        <v>174</v>
      </c>
      <c r="C10" s="515"/>
      <c r="D10" s="138">
        <f>current_gdp_agric!C10/constant_gdp_agric!C10*100</f>
        <v>116.79734822460701</v>
      </c>
      <c r="E10" s="138">
        <f>current_gdp_agric!E10/constant_gdp_agric!E10*100</f>
        <v>127.15573509165883</v>
      </c>
      <c r="F10" s="138">
        <f>current_gdp_agric!F10/constant_gdp_agric!F10*100</f>
        <v>138.17594990762188</v>
      </c>
      <c r="G10" s="138">
        <f>current_gdp_agric!G10/constant_gdp_agric!G10*100</f>
        <v>142.31382918519165</v>
      </c>
      <c r="H10" s="138">
        <f>current_gdp_agric!H10/constant_gdp_agric!H10*100</f>
        <v>121.28612158580501</v>
      </c>
    </row>
    <row r="11" spans="2:27" ht="19.5" customHeight="1">
      <c r="B11" s="480" t="s">
        <v>175</v>
      </c>
      <c r="C11" s="515"/>
      <c r="D11" s="138">
        <f>current_gdp_agric!C11/constant_gdp_agric!C11*100</f>
        <v>118.78834077769969</v>
      </c>
      <c r="E11" s="138">
        <f>current_gdp_agric!E11/constant_gdp_agric!E11*100</f>
        <v>115.64045136970695</v>
      </c>
      <c r="F11" s="138">
        <f>current_gdp_agric!F11/constant_gdp_agric!F11*100</f>
        <v>136.081975983729</v>
      </c>
      <c r="G11" s="138">
        <f>current_gdp_agric!G11/constant_gdp_agric!G11*100</f>
        <v>159.69712757091631</v>
      </c>
      <c r="H11" s="138">
        <f>current_gdp_agric!H11/constant_gdp_agric!H11*100</f>
        <v>121.26649546687563</v>
      </c>
    </row>
    <row r="12" spans="2:27" ht="17.25" customHeight="1">
      <c r="B12" s="480" t="s">
        <v>176</v>
      </c>
      <c r="C12" s="525"/>
      <c r="D12" s="138">
        <f>current_gdp_agric!C12/constant_gdp_agric!C12*100</f>
        <v>136.39989602830784</v>
      </c>
      <c r="E12" s="138">
        <f>current_gdp_agric!E12/constant_gdp_agric!E12*100</f>
        <v>127.09487880581011</v>
      </c>
      <c r="F12" s="138">
        <f>current_gdp_agric!F12/constant_gdp_agric!F12*100</f>
        <v>174.95079547289291</v>
      </c>
      <c r="G12" s="138">
        <f>current_gdp_agric!G12/constant_gdp_agric!G12*100</f>
        <v>170.98793764754782</v>
      </c>
      <c r="H12" s="138">
        <f>current_gdp_agric!H12/constant_gdp_agric!H12*100</f>
        <v>139.74711727993184</v>
      </c>
    </row>
    <row r="13" spans="2:27" ht="17.25" customHeight="1">
      <c r="B13" s="480" t="s">
        <v>177</v>
      </c>
      <c r="C13" s="481"/>
      <c r="D13" s="139">
        <f>current_gdp_agric!C13/constant_gdp_agric!C13*100</f>
        <v>136.07372028832449</v>
      </c>
      <c r="E13" s="138">
        <f>current_gdp_agric!E13/constant_gdp_agric!E13*100</f>
        <v>130.84404780458169</v>
      </c>
      <c r="F13" s="138">
        <f>current_gdp_agric!F13/constant_gdp_agric!F13*100</f>
        <v>182.16376262066996</v>
      </c>
      <c r="G13" s="140">
        <f>current_gdp_agric!G13/constant_gdp_agric!G13*100</f>
        <v>168.65211150113362</v>
      </c>
      <c r="H13" s="138">
        <f>current_gdp_agric!H13/constant_gdp_agric!H13*100</f>
        <v>141.42467646144863</v>
      </c>
    </row>
    <row r="14" spans="2:27" ht="17.25" customHeight="1">
      <c r="B14" s="480" t="s">
        <v>178</v>
      </c>
      <c r="C14" s="481"/>
      <c r="D14" s="138">
        <f>current_gdp_agric!C14/constant_gdp_agric!C14*100</f>
        <v>137.00365791002304</v>
      </c>
      <c r="E14" s="138">
        <f>current_gdp_agric!E14/constant_gdp_agric!E14*100</f>
        <v>131.86133755682908</v>
      </c>
      <c r="F14" s="131">
        <f>current_gdp_agric!F14/constant_gdp_agric!F14*100</f>
        <v>179.43645840125873</v>
      </c>
      <c r="G14" s="140">
        <f>current_gdp_agric!G14/constant_gdp_agric!G14*100</f>
        <v>164.02562223504009</v>
      </c>
      <c r="H14" s="138">
        <f>current_gdp_agric!H14/constant_gdp_agric!H14*100</f>
        <v>141.39966104386656</v>
      </c>
    </row>
    <row r="15" spans="2:27" ht="17.25" customHeight="1">
      <c r="B15" s="480" t="s">
        <v>179</v>
      </c>
      <c r="C15" s="481"/>
      <c r="D15" s="138">
        <f>current_gdp_agric!C15/constant_gdp_agric!C15*100</f>
        <v>139.28212342044864</v>
      </c>
      <c r="E15" s="138">
        <f>current_gdp_agric!E15/constant_gdp_agric!E15*100</f>
        <v>118.28700747027408</v>
      </c>
      <c r="F15" s="131">
        <f>current_gdp_agric!F15/constant_gdp_agric!F15*100</f>
        <v>176.99723276804338</v>
      </c>
      <c r="G15" s="140">
        <f>current_gdp_agric!G15/constant_gdp_agric!G15*100</f>
        <v>165.20400761531263</v>
      </c>
      <c r="H15" s="138">
        <f>current_gdp_agric!H15/constant_gdp_agric!H15*100</f>
        <v>139.60427545404016</v>
      </c>
    </row>
    <row r="16" spans="2:27" ht="17.25" customHeight="1">
      <c r="B16" s="480" t="s">
        <v>180</v>
      </c>
      <c r="C16" s="481"/>
      <c r="D16" s="138">
        <f>current_gdp_agric!C16/constant_gdp_agric!C16*100</f>
        <v>182.58047896250181</v>
      </c>
      <c r="E16" s="138">
        <f>current_gdp_agric!E16/constant_gdp_agric!E16*100</f>
        <v>130.10218029211589</v>
      </c>
      <c r="F16" s="138">
        <f>current_gdp_agric!F16/constant_gdp_agric!F16*100</f>
        <v>182.21439175170349</v>
      </c>
      <c r="G16" s="140">
        <f>current_gdp_agric!G16/constant_gdp_agric!G16*100</f>
        <v>171.12636506531788</v>
      </c>
      <c r="H16" s="138">
        <f>current_gdp_agric!H16/constant_gdp_agric!H16*100</f>
        <v>175.56374821158653</v>
      </c>
    </row>
    <row r="17" spans="2:8" ht="17.25" customHeight="1">
      <c r="B17" s="480" t="s">
        <v>181</v>
      </c>
      <c r="C17" s="481"/>
      <c r="D17" s="138">
        <f>current_gdp_agric!C17/constant_gdp_agric!C17*100</f>
        <v>172.45012451504545</v>
      </c>
      <c r="E17" s="138">
        <f>current_gdp_agric!E17/constant_gdp_agric!E17*100</f>
        <v>134.29058883849251</v>
      </c>
      <c r="F17" s="138">
        <f>current_gdp_agric!F17/constant_gdp_agric!F17*100</f>
        <v>177.55984985795362</v>
      </c>
      <c r="G17" s="140">
        <f>current_gdp_agric!G17/constant_gdp_agric!G17*100</f>
        <v>181.42624257088031</v>
      </c>
      <c r="H17" s="138">
        <f>current_gdp_agric!H17/constant_gdp_agric!H17*100</f>
        <v>168.62811024237814</v>
      </c>
    </row>
    <row r="18" spans="2:8" ht="17.25" customHeight="1">
      <c r="B18" s="480" t="s">
        <v>182</v>
      </c>
      <c r="C18" s="138"/>
      <c r="D18" s="141">
        <f>current_gdp_agric!C18/constant_gdp_agric!C18*100</f>
        <v>174.78630208249447</v>
      </c>
      <c r="E18" s="138">
        <f>current_gdp_agric!E18/constant_gdp_agric!E18*100</f>
        <v>135.51899083826115</v>
      </c>
      <c r="F18" s="138">
        <f>current_gdp_agric!F18/constant_gdp_agric!F18*100</f>
        <v>176.5145641730785</v>
      </c>
      <c r="G18" s="140">
        <f>current_gdp_agric!G18/constant_gdp_agric!G18*100</f>
        <v>182.50958579757602</v>
      </c>
      <c r="H18" s="139">
        <f>current_gdp_agric!H18/constant_gdp_agric!H18*100</f>
        <v>171.03455942418728</v>
      </c>
    </row>
    <row r="19" spans="2:8" ht="17.25" customHeight="1">
      <c r="B19" s="480" t="s">
        <v>183</v>
      </c>
      <c r="C19" s="481"/>
      <c r="D19" s="131">
        <f>current_gdp_agric!C19/constant_gdp_agric!C19*100</f>
        <v>175.97473053725713</v>
      </c>
      <c r="E19" s="138">
        <f>current_gdp_agric!E19/constant_gdp_agric!E19*100</f>
        <v>120.48447780376112</v>
      </c>
      <c r="F19" s="131">
        <f>current_gdp_agric!F19/constant_gdp_agric!F19*100</f>
        <v>175.12256090179073</v>
      </c>
      <c r="G19" s="140">
        <f>current_gdp_agric!G19/constant_gdp_agric!G19*100</f>
        <v>189.17664849306746</v>
      </c>
      <c r="H19" s="138">
        <f>current_gdp_agric!H19/constant_gdp_agric!H19*100</f>
        <v>167.4650340400415</v>
      </c>
    </row>
    <row r="20" spans="2:8" ht="17.25" customHeight="1">
      <c r="B20" s="480" t="s">
        <v>299</v>
      </c>
      <c r="C20" s="481"/>
      <c r="D20" s="131">
        <f>current_gdp_agric!C20/constant_gdp_agric!C20*100</f>
        <v>173.63586586567254</v>
      </c>
      <c r="E20" s="138">
        <f>current_gdp_agric!E20/constant_gdp_agric!E20*100</f>
        <v>134.55539632625963</v>
      </c>
      <c r="F20" s="131">
        <f>current_gdp_agric!F20/constant_gdp_agric!F20*100</f>
        <v>199.42444610249237</v>
      </c>
      <c r="G20" s="140">
        <f>current_gdp_agric!G20/constant_gdp_agric!G20*100</f>
        <v>180.79030962992385</v>
      </c>
      <c r="H20" s="138">
        <f>current_gdp_agric!H20/constant_gdp_agric!H20*100</f>
        <v>170.87960096519407</v>
      </c>
    </row>
    <row r="21" spans="2:8" ht="17.25" customHeight="1">
      <c r="B21" s="480" t="s">
        <v>300</v>
      </c>
      <c r="C21" s="481"/>
      <c r="D21" s="131">
        <f>current_gdp_agric!C21/constant_gdp_agric!C21*100</f>
        <v>168.73844111137342</v>
      </c>
      <c r="E21" s="138">
        <f>current_gdp_agric!E21/constant_gdp_agric!E21*100</f>
        <v>139.34663633660861</v>
      </c>
      <c r="F21" s="131">
        <f>current_gdp_agric!F21/constant_gdp_agric!F21*100</f>
        <v>197.13112508780608</v>
      </c>
      <c r="G21" s="140">
        <f>current_gdp_agric!G21/constant_gdp_agric!G21*100</f>
        <v>181.33009910880145</v>
      </c>
      <c r="H21" s="138">
        <f>current_gdp_agric!H21/constant_gdp_agric!H21*100</f>
        <v>167.86448840052577</v>
      </c>
    </row>
    <row r="22" spans="2:8" ht="17.25" customHeight="1">
      <c r="B22" s="71" t="s">
        <v>301</v>
      </c>
      <c r="C22" s="88"/>
      <c r="D22" s="118">
        <f>current_gdp_agric!C22/constant_gdp_agric!C22*100</f>
        <v>188.90939346218863</v>
      </c>
      <c r="E22" s="142">
        <f>current_gdp_agric!E22/constant_gdp_agric!E22*100</f>
        <v>140.35303071307953</v>
      </c>
      <c r="F22" s="118">
        <f>current_gdp_agric!F22/constant_gdp_agric!F22*100</f>
        <v>197.07576537577094</v>
      </c>
      <c r="G22" s="142">
        <f>current_gdp_agric!G22/constant_gdp_agric!G22*100</f>
        <v>181.73596955390258</v>
      </c>
      <c r="H22" s="142">
        <f>current_gdp_agric!H22/constant_gdp_agric!H22*100</f>
        <v>183.70289624966216</v>
      </c>
    </row>
    <row r="23" spans="2:8" ht="17.25" customHeight="1">
      <c r="B23" s="141" t="s">
        <v>302</v>
      </c>
      <c r="C23" s="141"/>
      <c r="D23" s="141">
        <f>current_gdp_agric!C23/constant_gdp_agric!C23*100</f>
        <v>212.41915072683736</v>
      </c>
      <c r="E23" s="141">
        <f>current_gdp_agric!E23/constant_gdp_agric!E23*100</f>
        <v>122.63136967036414</v>
      </c>
      <c r="F23" s="141">
        <f>current_gdp_agric!F23/constant_gdp_agric!F23*100</f>
        <v>193.9209744320969</v>
      </c>
      <c r="G23" s="143">
        <f>current_gdp_agric!G23/constant_gdp_agric!G23*100</f>
        <v>180.46352738078394</v>
      </c>
      <c r="H23" s="138">
        <f>current_gdp_agric!H23/constant_gdp_agric!H23*100</f>
        <v>195.18213701124941</v>
      </c>
    </row>
    <row r="24" spans="2:8" ht="17.25" customHeight="1">
      <c r="B24" s="522" t="s">
        <v>303</v>
      </c>
      <c r="C24" s="523"/>
      <c r="D24" s="441">
        <f>current_gdp_agric!C24/constant_gdp_agric!C24*100</f>
        <v>201.11992349638524</v>
      </c>
      <c r="E24" s="441">
        <f>current_gdp_agric!E24/constant_gdp_agric!E24*100</f>
        <v>136.48754372141013</v>
      </c>
      <c r="F24" s="441">
        <f>current_gdp_agric!F24/constant_gdp_agric!F24*100</f>
        <v>205.24492421306374</v>
      </c>
      <c r="G24" s="442">
        <f>current_gdp_agric!G24/constant_gdp_agric!G24*100</f>
        <v>172.27786248824066</v>
      </c>
      <c r="H24" s="408">
        <f>current_gdp_agric!H24/constant_gdp_agric!H24*100</f>
        <v>192.3589649859891</v>
      </c>
    </row>
    <row r="25" spans="2:8" ht="17.25" customHeight="1">
      <c r="B25" s="522" t="s">
        <v>304</v>
      </c>
      <c r="C25" s="523"/>
      <c r="D25" s="441">
        <f>current_gdp_agric!C25/constant_gdp_agric!C25*100</f>
        <v>196.93839342583487</v>
      </c>
      <c r="E25" s="441">
        <f>current_gdp_agric!E25/constant_gdp_agric!E25*100</f>
        <v>140.78930129085498</v>
      </c>
      <c r="F25" s="441">
        <f>current_gdp_agric!F25/constant_gdp_agric!F25*100</f>
        <v>202.20377111039255</v>
      </c>
      <c r="G25" s="442">
        <f>current_gdp_agric!G25/constant_gdp_agric!G25*100</f>
        <v>190.33526532978499</v>
      </c>
      <c r="H25" s="408">
        <f>current_gdp_agric!H25/constant_gdp_agric!H25*100</f>
        <v>189.88657095409886</v>
      </c>
    </row>
    <row r="26" spans="2:8" ht="17.25" customHeight="1">
      <c r="B26" s="522" t="s">
        <v>305</v>
      </c>
      <c r="C26" s="523"/>
      <c r="D26" s="441">
        <f>current_gdp_agric!C26/constant_gdp_agric!C26*100</f>
        <v>189.76991280592821</v>
      </c>
      <c r="E26" s="441">
        <f>current_gdp_agric!E26/constant_gdp_agric!E26*100</f>
        <v>141.3985556472538</v>
      </c>
      <c r="F26" s="441">
        <f>current_gdp_agric!F26/constant_gdp_agric!F26*100</f>
        <v>201.41683579164678</v>
      </c>
      <c r="G26" s="442">
        <f>current_gdp_agric!G26/constant_gdp_agric!G26*100</f>
        <v>198.84647695342099</v>
      </c>
      <c r="H26" s="408">
        <f>current_gdp_agric!H26/constant_gdp_agric!H26*100</f>
        <v>185.58391664172322</v>
      </c>
    </row>
    <row r="27" spans="2:8" ht="17.25" customHeight="1">
      <c r="B27" s="522" t="s">
        <v>306</v>
      </c>
      <c r="C27" s="523"/>
      <c r="D27" s="441">
        <f>current_gdp_agric!C27/constant_gdp_agric!C27*100</f>
        <v>192.64454440413462</v>
      </c>
      <c r="E27" s="441">
        <f>current_gdp_agric!E27/constant_gdp_agric!E27*100</f>
        <v>122.16826323604226</v>
      </c>
      <c r="F27" s="441">
        <f>current_gdp_agric!F27/constant_gdp_agric!F27*100</f>
        <v>194.73473865873962</v>
      </c>
      <c r="G27" s="442">
        <f>current_gdp_agric!G27/constant_gdp_agric!G27*100</f>
        <v>216.00243979234369</v>
      </c>
      <c r="H27" s="408">
        <f>current_gdp_agric!H27/constant_gdp_agric!H27*100</f>
        <v>182.18587977990623</v>
      </c>
    </row>
    <row r="28" spans="2:8" ht="12" customHeight="1">
      <c r="B28" s="443" t="s">
        <v>307</v>
      </c>
      <c r="C28" s="4"/>
      <c r="D28" s="144"/>
      <c r="E28" s="4"/>
      <c r="F28" s="4"/>
      <c r="G28" s="4"/>
      <c r="H28" s="135"/>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51"/>
  <sheetViews>
    <sheetView zoomScale="99" zoomScaleNormal="99" workbookViewId="0">
      <pane xSplit="3" ySplit="3" topLeftCell="D41" activePane="bottomRight" state="frozen"/>
      <selection pane="topRight" activeCell="D1" sqref="D1"/>
      <selection pane="bottomLeft" activeCell="A4" sqref="A4"/>
      <selection pane="bottomRight" activeCell="H53" sqref="H53"/>
    </sheetView>
  </sheetViews>
  <sheetFormatPr defaultColWidth="6.44140625" defaultRowHeight="14.4"/>
  <cols>
    <col min="1" max="1" width="1.44140625" customWidth="1"/>
    <col min="2" max="2" width="9.109375" customWidth="1"/>
    <col min="3" max="3" width="9.6640625" customWidth="1"/>
    <col min="4" max="4" width="15" customWidth="1"/>
    <col min="5" max="5" width="12" customWidth="1"/>
    <col min="6" max="6" width="11.44140625" customWidth="1"/>
    <col min="7" max="7" width="10.44140625" customWidth="1"/>
    <col min="8" max="8" width="10.109375" customWidth="1"/>
    <col min="9" max="9" width="16.44140625" customWidth="1"/>
    <col min="10" max="10" width="11" customWidth="1"/>
    <col min="11" max="23" width="6.88671875" customWidth="1"/>
    <col min="24" max="27" width="6.44140625" customWidth="1"/>
    <col min="28" max="28" width="7.109375" style="98" customWidth="1"/>
    <col min="29" max="29" width="1.44140625" customWidth="1"/>
    <col min="30" max="243" width="9.109375" customWidth="1"/>
    <col min="244" max="244" width="6" customWidth="1"/>
    <col min="245" max="245" width="3.44140625" customWidth="1"/>
    <col min="246" max="246" width="8.109375" customWidth="1"/>
    <col min="247" max="249" width="6.44140625" customWidth="1"/>
    <col min="250" max="250" width="6.109375" customWidth="1"/>
    <col min="251" max="251" width="8" customWidth="1"/>
    <col min="252" max="252" width="6.44140625" customWidth="1"/>
    <col min="253" max="253" width="6.88671875" customWidth="1"/>
    <col min="254" max="254" width="8" customWidth="1"/>
    <col min="255" max="255" width="8.44140625" customWidth="1"/>
  </cols>
  <sheetData>
    <row r="1" spans="2:28" s="129" customFormat="1" ht="27.75" customHeight="1">
      <c r="B1" s="64" t="s">
        <v>308</v>
      </c>
      <c r="C1" s="512"/>
      <c r="D1" s="513"/>
      <c r="E1" s="513"/>
      <c r="F1" s="513"/>
      <c r="G1" s="513"/>
      <c r="H1" s="513"/>
      <c r="I1" s="513"/>
      <c r="J1" s="134"/>
      <c r="K1" s="132"/>
      <c r="L1" s="132"/>
      <c r="M1" s="132"/>
      <c r="N1" s="132"/>
      <c r="O1" s="132"/>
      <c r="P1" s="132"/>
      <c r="Q1" s="132"/>
      <c r="R1" s="132"/>
      <c r="S1" s="132"/>
      <c r="T1" s="132"/>
      <c r="U1" s="132"/>
      <c r="V1" s="132"/>
      <c r="W1" s="132"/>
      <c r="AB1" s="132"/>
    </row>
    <row r="2" spans="2:28" ht="24.75" customHeight="1">
      <c r="B2" s="817" t="s">
        <v>309</v>
      </c>
      <c r="C2" s="814" t="s">
        <v>310</v>
      </c>
      <c r="D2" s="815"/>
      <c r="E2" s="816"/>
      <c r="F2" s="816"/>
      <c r="G2" s="816"/>
      <c r="H2" s="816"/>
      <c r="I2" s="135"/>
      <c r="AA2" s="98"/>
      <c r="AB2"/>
    </row>
    <row r="3" spans="2:28" s="98" customFormat="1" ht="60.75" customHeight="1">
      <c r="B3" s="818"/>
      <c r="C3" s="407" t="s">
        <v>226</v>
      </c>
      <c r="D3" s="81" t="s">
        <v>214</v>
      </c>
      <c r="E3" s="81" t="s">
        <v>39</v>
      </c>
      <c r="F3" s="81" t="s">
        <v>423</v>
      </c>
      <c r="G3" s="81" t="s">
        <v>41</v>
      </c>
      <c r="H3" s="82" t="s">
        <v>72</v>
      </c>
      <c r="I3" s="514" t="s">
        <v>429</v>
      </c>
      <c r="J3"/>
      <c r="K3"/>
      <c r="L3"/>
      <c r="M3"/>
      <c r="N3"/>
      <c r="O3"/>
      <c r="P3"/>
      <c r="Q3"/>
      <c r="R3"/>
    </row>
    <row r="4" spans="2:28" ht="18.75" customHeight="1">
      <c r="B4" s="540" t="s">
        <v>368</v>
      </c>
      <c r="C4" s="660">
        <v>2.7814637923151224</v>
      </c>
      <c r="D4" s="660">
        <v>7.7185874896273532</v>
      </c>
      <c r="E4" s="660">
        <v>3.7507751121129473</v>
      </c>
      <c r="F4" s="661">
        <v>-11.384802673958404</v>
      </c>
      <c r="G4" s="661">
        <v>-41.317657090378809</v>
      </c>
      <c r="H4" s="136">
        <v>-1.5472345796960241</v>
      </c>
      <c r="I4" s="661">
        <v>-0.79503388858046264</v>
      </c>
      <c r="L4" s="445"/>
      <c r="AB4"/>
    </row>
    <row r="5" spans="2:28" ht="20.25" customHeight="1">
      <c r="B5" s="540" t="s">
        <v>369</v>
      </c>
      <c r="C5" s="660">
        <v>2.8500499190164987</v>
      </c>
      <c r="D5" s="660">
        <v>6.4573439075957566</v>
      </c>
      <c r="E5" s="660">
        <v>4.3504459038714742</v>
      </c>
      <c r="F5" s="661">
        <v>4.8835477929181934</v>
      </c>
      <c r="G5" s="661">
        <v>-28.711251697805523</v>
      </c>
      <c r="H5" s="136">
        <v>0.22795710361518218</v>
      </c>
      <c r="I5" s="661">
        <v>-0.21611746170823665</v>
      </c>
      <c r="L5" s="445"/>
      <c r="AB5"/>
    </row>
    <row r="6" spans="2:28" ht="20.25" customHeight="1">
      <c r="B6" s="540" t="s">
        <v>370</v>
      </c>
      <c r="C6" s="660">
        <v>2.4729621886152984</v>
      </c>
      <c r="D6" s="660">
        <v>4.4901721137445207</v>
      </c>
      <c r="E6" s="660">
        <v>3.0920863189961949</v>
      </c>
      <c r="F6" s="661">
        <v>5.1201371977177956</v>
      </c>
      <c r="G6" s="661">
        <v>-5.9536548349599485</v>
      </c>
      <c r="H6" s="136">
        <v>2.2247255058238267</v>
      </c>
      <c r="I6" s="661">
        <v>1.9536126753941119</v>
      </c>
      <c r="L6" s="445"/>
      <c r="AB6"/>
    </row>
    <row r="7" spans="2:28" ht="20.25" customHeight="1">
      <c r="B7" s="540" t="s">
        <v>371</v>
      </c>
      <c r="C7" s="660">
        <v>2.9707647893441731</v>
      </c>
      <c r="D7" s="660">
        <v>1.1231760849386347</v>
      </c>
      <c r="E7" s="660">
        <v>7.4826174221405353</v>
      </c>
      <c r="F7" s="661">
        <v>-4.796268716442782</v>
      </c>
      <c r="G7" s="661">
        <v>-6.9961208961485823</v>
      </c>
      <c r="H7" s="136">
        <v>2.6014494790868241</v>
      </c>
      <c r="I7" s="661">
        <v>3.2119990788735322</v>
      </c>
      <c r="L7" s="445"/>
      <c r="AB7"/>
    </row>
    <row r="8" spans="2:28" ht="20.25" customHeight="1">
      <c r="B8" s="540" t="s">
        <v>372</v>
      </c>
      <c r="C8" s="660">
        <v>0.69805672728755042</v>
      </c>
      <c r="D8" s="660">
        <v>-6.2314741747020861</v>
      </c>
      <c r="E8" s="660">
        <v>12.660885107907973</v>
      </c>
      <c r="F8" s="660">
        <v>15.582336626651454</v>
      </c>
      <c r="G8" s="660">
        <v>9.9703472367540797</v>
      </c>
      <c r="H8" s="137">
        <v>3.3886750850940643</v>
      </c>
      <c r="I8" s="661">
        <v>2.5558478699994964</v>
      </c>
      <c r="AB8"/>
    </row>
    <row r="9" spans="2:28" ht="20.25" customHeight="1">
      <c r="B9" s="540" t="s">
        <v>373</v>
      </c>
      <c r="C9" s="660">
        <v>1.0939486412441966</v>
      </c>
      <c r="D9" s="660">
        <v>-8.5468366349989253</v>
      </c>
      <c r="E9" s="660">
        <v>6.7463968613587326</v>
      </c>
      <c r="F9" s="660">
        <v>-4.6632044933967336</v>
      </c>
      <c r="G9" s="660">
        <v>-6.2465757921395237</v>
      </c>
      <c r="H9" s="137">
        <v>0.74323589313152638</v>
      </c>
      <c r="I9" s="661">
        <v>1.2852860798231234</v>
      </c>
      <c r="AB9"/>
    </row>
    <row r="10" spans="2:28" ht="20.25" customHeight="1">
      <c r="B10" s="540" t="s">
        <v>374</v>
      </c>
      <c r="C10" s="660">
        <v>2.3545894950940891</v>
      </c>
      <c r="D10" s="660">
        <v>-9.6706845921010398</v>
      </c>
      <c r="E10" s="660">
        <v>3.1891226079841886</v>
      </c>
      <c r="F10" s="660">
        <v>-11.788125033390415</v>
      </c>
      <c r="G10" s="660">
        <v>8.8261481038092171</v>
      </c>
      <c r="H10" s="137">
        <v>1.5798357045326838</v>
      </c>
      <c r="I10" s="661">
        <v>2.8704254447737014</v>
      </c>
      <c r="AB10"/>
    </row>
    <row r="11" spans="2:28" ht="20.25" customHeight="1">
      <c r="B11" s="540" t="s">
        <v>375</v>
      </c>
      <c r="C11" s="662">
        <v>2.4961895193932122</v>
      </c>
      <c r="D11" s="660">
        <v>-8.2894111644222619</v>
      </c>
      <c r="E11" s="660">
        <v>1.0698165830965962</v>
      </c>
      <c r="F11" s="662">
        <v>-10.892596698905692</v>
      </c>
      <c r="G11" s="662">
        <v>23.988961158197043</v>
      </c>
      <c r="H11" s="137">
        <v>2.245067057277069</v>
      </c>
      <c r="I11" s="661">
        <v>3.2452169432719842</v>
      </c>
      <c r="AB11"/>
    </row>
    <row r="12" spans="2:28" ht="20.25" customHeight="1">
      <c r="B12" s="540" t="s">
        <v>376</v>
      </c>
      <c r="C12" s="662">
        <v>1.1842227797681062</v>
      </c>
      <c r="D12" s="660">
        <v>-12.950592434210108</v>
      </c>
      <c r="E12" s="660">
        <v>3.5080475149714658</v>
      </c>
      <c r="F12" s="662">
        <v>-6.059482127980516</v>
      </c>
      <c r="G12" s="662">
        <v>4.0371832056415258</v>
      </c>
      <c r="H12" s="137">
        <v>1.0841879848752427</v>
      </c>
      <c r="I12" s="661">
        <v>1.6340746701829119</v>
      </c>
      <c r="AB12"/>
    </row>
    <row r="13" spans="2:28" ht="20.25" customHeight="1">
      <c r="B13" s="607" t="s">
        <v>377</v>
      </c>
      <c r="C13" s="663">
        <v>2.2632926280247148</v>
      </c>
      <c r="D13" s="660">
        <v>-8.655922578674236</v>
      </c>
      <c r="E13" s="660">
        <v>5.2209323336261946</v>
      </c>
      <c r="F13" s="662">
        <v>0.82798486553539874</v>
      </c>
      <c r="G13" s="662">
        <v>11.254008328882946</v>
      </c>
      <c r="H13" s="137">
        <v>3.0679908377008474</v>
      </c>
      <c r="I13" s="661">
        <v>3.2793842489399481</v>
      </c>
      <c r="AB13"/>
    </row>
    <row r="14" spans="2:28" ht="20.25" customHeight="1">
      <c r="B14" s="607" t="s">
        <v>378</v>
      </c>
      <c r="C14" s="663">
        <v>2.428413352263874</v>
      </c>
      <c r="D14" s="660">
        <v>-4.9374668692639432</v>
      </c>
      <c r="E14" s="660">
        <v>6.2876583217770445</v>
      </c>
      <c r="F14" s="660">
        <v>6.755112872325526</v>
      </c>
      <c r="G14" s="660">
        <v>2.0809580370586787</v>
      </c>
      <c r="H14" s="137">
        <v>3.1542269434418273</v>
      </c>
      <c r="I14" s="661">
        <v>2.8561221716187077</v>
      </c>
      <c r="AB14"/>
    </row>
    <row r="15" spans="2:28" ht="20.25" customHeight="1">
      <c r="B15" s="607" t="s">
        <v>379</v>
      </c>
      <c r="C15" s="662">
        <v>3.0405080844463299</v>
      </c>
      <c r="D15" s="660">
        <v>-2.8475089318455531</v>
      </c>
      <c r="E15" s="660">
        <v>6.1651956581893756</v>
      </c>
      <c r="F15" s="662">
        <v>10.35217265548691</v>
      </c>
      <c r="G15" s="662">
        <v>-3.8603674637571288</v>
      </c>
      <c r="H15" s="137">
        <v>3.6302792883651449</v>
      </c>
      <c r="I15" s="661">
        <v>3.1886250394025524</v>
      </c>
      <c r="AB15"/>
    </row>
    <row r="16" spans="2:28" ht="20.25" customHeight="1">
      <c r="B16" s="607" t="s">
        <v>380</v>
      </c>
      <c r="C16" s="662">
        <v>6.8435606101628252</v>
      </c>
      <c r="D16" s="660">
        <v>7.723547517223821</v>
      </c>
      <c r="E16" s="660">
        <v>6.156644782930826</v>
      </c>
      <c r="F16" s="662">
        <v>5.9335732457677466</v>
      </c>
      <c r="G16" s="662">
        <v>-7.7967768002824158</v>
      </c>
      <c r="H16" s="137">
        <v>5.9576367512165689</v>
      </c>
      <c r="I16" s="661">
        <v>5.9593488322607868</v>
      </c>
      <c r="AB16"/>
    </row>
    <row r="17" spans="2:28" ht="20.25" customHeight="1">
      <c r="B17" s="607" t="s">
        <v>381</v>
      </c>
      <c r="C17" s="662">
        <v>7.3225033976799949</v>
      </c>
      <c r="D17" s="662">
        <v>7.9416825956308372</v>
      </c>
      <c r="E17" s="660">
        <v>6.0340703524208124</v>
      </c>
      <c r="F17" s="663">
        <v>4.7586060045932186</v>
      </c>
      <c r="G17" s="662">
        <v>-35.307584090251638</v>
      </c>
      <c r="H17" s="137">
        <v>4.0772410382985811</v>
      </c>
      <c r="I17" s="661">
        <v>4.0144656340622475</v>
      </c>
      <c r="AA17" s="98"/>
      <c r="AB17"/>
    </row>
    <row r="18" spans="2:28" ht="20.25" customHeight="1">
      <c r="B18" s="607" t="s">
        <v>382</v>
      </c>
      <c r="C18" s="662">
        <v>7.6945456155290088</v>
      </c>
      <c r="D18" s="662">
        <v>8.7587762532140658</v>
      </c>
      <c r="E18" s="660">
        <v>5.8413403810435511</v>
      </c>
      <c r="F18" s="663">
        <v>2.3811750995894414</v>
      </c>
      <c r="G18" s="662">
        <v>33.531665542011041</v>
      </c>
      <c r="H18" s="137">
        <v>8.6832776476913835</v>
      </c>
      <c r="I18" s="661">
        <v>9.2247840145179367</v>
      </c>
      <c r="AA18" s="98"/>
      <c r="AB18"/>
    </row>
    <row r="19" spans="2:28" ht="20.25" customHeight="1">
      <c r="B19" s="607" t="s">
        <v>383</v>
      </c>
      <c r="C19" s="662">
        <v>6.92340396138394</v>
      </c>
      <c r="D19" s="662">
        <v>10.759042298066873</v>
      </c>
      <c r="E19" s="660">
        <v>5.0405271453603433</v>
      </c>
      <c r="F19" s="663">
        <v>0.80328678040974921</v>
      </c>
      <c r="G19" s="662">
        <v>2.592326307410957</v>
      </c>
      <c r="H19" s="137">
        <v>6.0028949337979043</v>
      </c>
      <c r="I19" s="661">
        <v>6.3682460788334652</v>
      </c>
      <c r="AA19" s="98"/>
      <c r="AB19"/>
    </row>
    <row r="20" spans="2:28" ht="20.25" customHeight="1">
      <c r="B20" s="607" t="s">
        <v>384</v>
      </c>
      <c r="C20" s="660">
        <v>7.0223333340976097</v>
      </c>
      <c r="D20" s="662">
        <v>3.8357891557454451</v>
      </c>
      <c r="E20" s="660">
        <v>5.4394766530399465</v>
      </c>
      <c r="F20" s="663">
        <v>12.428735012588206</v>
      </c>
      <c r="G20" s="662">
        <v>6.5217322192784337</v>
      </c>
      <c r="H20" s="137">
        <v>7.1655241119226787</v>
      </c>
      <c r="I20" s="661">
        <v>6.7911459227298678</v>
      </c>
      <c r="AA20" s="98"/>
      <c r="AB20"/>
    </row>
    <row r="21" spans="2:28" ht="20.25" customHeight="1">
      <c r="B21" s="607" t="s">
        <v>385</v>
      </c>
      <c r="C21" s="662">
        <v>6.9285096483883564</v>
      </c>
      <c r="D21" s="662">
        <v>4.7961121856946249</v>
      </c>
      <c r="E21" s="660">
        <v>5.6291876571008572</v>
      </c>
      <c r="F21" s="663">
        <v>4.3609689954852087</v>
      </c>
      <c r="G21" s="662">
        <v>34.14182771387118</v>
      </c>
      <c r="H21" s="137">
        <v>7.6788394572011356</v>
      </c>
      <c r="I21" s="661">
        <v>7.9867078558857543</v>
      </c>
      <c r="AA21" s="98"/>
      <c r="AB21"/>
    </row>
    <row r="22" spans="2:28" ht="20.25" customHeight="1">
      <c r="B22" s="607" t="s">
        <v>386</v>
      </c>
      <c r="C22" s="662">
        <v>4.7525622106735881</v>
      </c>
      <c r="D22" s="662">
        <v>4.7663447217196904</v>
      </c>
      <c r="E22" s="660">
        <v>5.6716354810108385</v>
      </c>
      <c r="F22" s="663">
        <v>-2.2249206350672353</v>
      </c>
      <c r="G22" s="662">
        <v>-35.00403656641501</v>
      </c>
      <c r="H22" s="137">
        <v>1.2780133440776495</v>
      </c>
      <c r="I22" s="661">
        <v>1.5601431492599431</v>
      </c>
      <c r="AA22" s="98"/>
      <c r="AB22"/>
    </row>
    <row r="23" spans="2:28" ht="20.25" customHeight="1">
      <c r="B23" s="607" t="s">
        <v>387</v>
      </c>
      <c r="C23" s="662">
        <v>4.8903393464935903</v>
      </c>
      <c r="D23" s="662">
        <v>2.8771135631999698</v>
      </c>
      <c r="E23" s="660">
        <v>5.0231783187288244</v>
      </c>
      <c r="F23" s="663">
        <v>-4.5030973358189641</v>
      </c>
      <c r="G23" s="662">
        <v>-5.5457256098222842</v>
      </c>
      <c r="H23" s="137">
        <v>3.8354364221116413</v>
      </c>
      <c r="I23" s="661">
        <v>4.3906911213321962</v>
      </c>
      <c r="AA23" s="98"/>
      <c r="AB23"/>
    </row>
    <row r="24" spans="2:28" ht="20.25" customHeight="1">
      <c r="B24" s="607" t="s">
        <v>388</v>
      </c>
      <c r="C24" s="662">
        <v>7.8607859540898488</v>
      </c>
      <c r="D24" s="662">
        <v>9.9892529725444916</v>
      </c>
      <c r="E24" s="660">
        <v>5.4608941067795058</v>
      </c>
      <c r="F24" s="663">
        <v>-2.9749687196175927</v>
      </c>
      <c r="G24" s="662">
        <v>-7.3584101924194556</v>
      </c>
      <c r="H24" s="137">
        <v>6.1500415399929409</v>
      </c>
      <c r="I24" s="661">
        <v>6.8333789628242982</v>
      </c>
      <c r="AA24" s="98"/>
      <c r="AB24"/>
    </row>
    <row r="25" spans="2:28" ht="20.25" customHeight="1">
      <c r="B25" s="607" t="s">
        <v>389</v>
      </c>
      <c r="C25" s="662">
        <v>6.0325358940556413</v>
      </c>
      <c r="D25" s="662">
        <v>6.5351973391633464</v>
      </c>
      <c r="E25" s="660">
        <v>5.6726554483792029</v>
      </c>
      <c r="F25" s="663">
        <v>-2.8270766126446887</v>
      </c>
      <c r="G25" s="662">
        <v>4.5386048601112776</v>
      </c>
      <c r="H25" s="137">
        <v>5.1799119552626678</v>
      </c>
      <c r="I25" s="661">
        <v>5.8979421321596419</v>
      </c>
      <c r="AA25" s="98"/>
      <c r="AB25"/>
    </row>
    <row r="26" spans="2:28" ht="20.25" customHeight="1">
      <c r="B26" s="607" t="s">
        <v>390</v>
      </c>
      <c r="C26" s="662">
        <v>4.8106865272709172</v>
      </c>
      <c r="D26" s="662">
        <v>3.912018683002259</v>
      </c>
      <c r="E26" s="660">
        <v>5.7267652498771469</v>
      </c>
      <c r="F26" s="663">
        <v>0.44667065978092069</v>
      </c>
      <c r="G26" s="662">
        <v>3.5653166029949972</v>
      </c>
      <c r="H26" s="137">
        <v>4.5388803270909364</v>
      </c>
      <c r="I26" s="661">
        <v>4.8561874101151261</v>
      </c>
      <c r="AA26" s="98"/>
      <c r="AB26"/>
    </row>
    <row r="27" spans="2:28" ht="20.25" customHeight="1">
      <c r="B27" s="607" t="s">
        <v>391</v>
      </c>
      <c r="C27" s="662">
        <v>2.7259495583305693</v>
      </c>
      <c r="D27" s="662">
        <v>2.6846695518048591</v>
      </c>
      <c r="E27" s="660">
        <v>5.071191049863998</v>
      </c>
      <c r="F27" s="663">
        <v>-1.44900599185857</v>
      </c>
      <c r="G27" s="662">
        <v>5.7306294138294476</v>
      </c>
      <c r="H27" s="137">
        <v>2.9997972208529688</v>
      </c>
      <c r="I27" s="661">
        <v>3.2707996977494105</v>
      </c>
      <c r="AA27" s="98"/>
      <c r="AB27"/>
    </row>
    <row r="28" spans="2:28" ht="20.25" customHeight="1">
      <c r="B28" s="540" t="s">
        <v>392</v>
      </c>
      <c r="C28" s="662">
        <v>11.991778380460417</v>
      </c>
      <c r="D28" s="662">
        <v>0.91886968618804588</v>
      </c>
      <c r="E28" s="660">
        <v>5.5781272199626244</v>
      </c>
      <c r="F28" s="663">
        <v>-7.0593894918354323</v>
      </c>
      <c r="G28" s="662">
        <v>18.104878946404824</v>
      </c>
      <c r="H28" s="137">
        <v>10.244853397701576</v>
      </c>
      <c r="I28" s="661">
        <v>11.421730933717186</v>
      </c>
      <c r="AA28" s="98"/>
      <c r="AB28"/>
    </row>
    <row r="29" spans="2:28" ht="20.25" customHeight="1">
      <c r="B29" s="540" t="s">
        <v>393</v>
      </c>
      <c r="C29" s="662">
        <v>7.36138642750565</v>
      </c>
      <c r="D29" s="662">
        <v>1.2842769378651298</v>
      </c>
      <c r="E29" s="660">
        <v>5.7737562298143104</v>
      </c>
      <c r="F29" s="663">
        <v>-12.378328785226387</v>
      </c>
      <c r="G29" s="662">
        <v>6.1595418454685387</v>
      </c>
      <c r="H29" s="137">
        <v>5.595525617649642</v>
      </c>
      <c r="I29" s="661">
        <v>7.0745401983724747</v>
      </c>
      <c r="AA29" s="98"/>
      <c r="AB29"/>
    </row>
    <row r="30" spans="2:28" ht="20.25" customHeight="1">
      <c r="B30" s="540" t="s">
        <v>394</v>
      </c>
      <c r="C30" s="662">
        <v>3.2315971737370432</v>
      </c>
      <c r="D30" s="662">
        <v>1.5789183135321139</v>
      </c>
      <c r="E30" s="660">
        <v>5.7646649046054961</v>
      </c>
      <c r="F30" s="663">
        <v>-9.7245530067768868</v>
      </c>
      <c r="G30" s="662">
        <v>14.437950212443141</v>
      </c>
      <c r="H30" s="137">
        <v>3.1728866929264967</v>
      </c>
      <c r="I30" s="661">
        <v>4.1308897160513993</v>
      </c>
      <c r="AA30" s="98"/>
      <c r="AB30"/>
    </row>
    <row r="31" spans="2:28" ht="20.25" customHeight="1">
      <c r="B31" s="540" t="s">
        <v>395</v>
      </c>
      <c r="C31" s="662">
        <v>10.958396014977879</v>
      </c>
      <c r="D31" s="662">
        <v>1.7242276311026501</v>
      </c>
      <c r="E31" s="660">
        <v>4.9932566831792968</v>
      </c>
      <c r="F31" s="663">
        <v>-8.4397485429159644</v>
      </c>
      <c r="G31" s="662">
        <v>17.677328646541056</v>
      </c>
      <c r="H31" s="137">
        <v>9.1877599356839283</v>
      </c>
      <c r="I31" s="661">
        <v>10.212478173351641</v>
      </c>
      <c r="AA31" s="98"/>
      <c r="AB31"/>
    </row>
    <row r="32" spans="2:28" ht="20.25" customHeight="1">
      <c r="B32" s="540" t="s">
        <v>396</v>
      </c>
      <c r="C32" s="662">
        <v>5.1690784103454206</v>
      </c>
      <c r="D32" s="662">
        <v>9.7720968508841821</v>
      </c>
      <c r="E32" s="660">
        <v>5.4519069320529354</v>
      </c>
      <c r="F32" s="663">
        <v>-1.6294015733752047</v>
      </c>
      <c r="G32" s="662">
        <v>-14.426496270347883</v>
      </c>
      <c r="H32" s="137">
        <v>4.0338447765791301</v>
      </c>
      <c r="I32" s="661">
        <v>4.3551218570241872</v>
      </c>
      <c r="AA32" s="98"/>
      <c r="AB32"/>
    </row>
    <row r="33" spans="2:28" ht="20.25" customHeight="1">
      <c r="B33" s="540" t="s">
        <v>397</v>
      </c>
      <c r="C33" s="662">
        <v>12.933541438894537</v>
      </c>
      <c r="D33" s="662">
        <v>10.223106341099864</v>
      </c>
      <c r="E33" s="660">
        <v>5.6686716482009274</v>
      </c>
      <c r="F33" s="663">
        <v>8.9472251454541407</v>
      </c>
      <c r="G33" s="662">
        <v>12.284818758978133</v>
      </c>
      <c r="H33" s="137">
        <v>11.718412443232523</v>
      </c>
      <c r="I33" s="661">
        <v>11.90501707956318</v>
      </c>
      <c r="AA33" s="98"/>
      <c r="AB33"/>
    </row>
    <row r="34" spans="2:28" ht="20.25" customHeight="1">
      <c r="B34" s="540" t="s">
        <v>398</v>
      </c>
      <c r="C34" s="662">
        <v>6.7000867377927875</v>
      </c>
      <c r="D34" s="662">
        <v>10.590706506704834</v>
      </c>
      <c r="E34" s="660">
        <v>5.7776460143175115</v>
      </c>
      <c r="F34" s="663">
        <v>3.993774197814588</v>
      </c>
      <c r="G34" s="662">
        <v>31.564295619268307</v>
      </c>
      <c r="H34" s="137">
        <v>7.7751576477736819</v>
      </c>
      <c r="I34" s="661">
        <v>8.0186605607522665</v>
      </c>
      <c r="AA34" s="98"/>
      <c r="AB34"/>
    </row>
    <row r="35" spans="2:28" ht="20.25" customHeight="1">
      <c r="B35" s="540" t="s">
        <v>399</v>
      </c>
      <c r="C35" s="662">
        <v>11.383306784922127</v>
      </c>
      <c r="D35" s="662">
        <v>10.787044692968053</v>
      </c>
      <c r="E35" s="660">
        <v>5.209547977751356</v>
      </c>
      <c r="F35" s="663">
        <v>6.7733676752775409</v>
      </c>
      <c r="G35" s="662">
        <v>23.735028933147646</v>
      </c>
      <c r="H35" s="137">
        <v>10.759857501269792</v>
      </c>
      <c r="I35" s="661">
        <v>10.952379518039933</v>
      </c>
      <c r="AA35" s="98"/>
      <c r="AB35"/>
    </row>
    <row r="36" spans="2:28" ht="20.25" customHeight="1">
      <c r="B36" s="608" t="s">
        <v>442</v>
      </c>
      <c r="C36" s="662">
        <v>3.8614958341574237</v>
      </c>
      <c r="D36" s="662">
        <v>1.732875449577449</v>
      </c>
      <c r="E36" s="660">
        <v>5.5538649446255022</v>
      </c>
      <c r="F36" s="663">
        <v>-0.1532448895023748</v>
      </c>
      <c r="G36" s="662">
        <v>26.193026780919453</v>
      </c>
      <c r="H36" s="137">
        <v>4.6067105747833494</v>
      </c>
      <c r="I36" s="661">
        <v>4.8612580091075444</v>
      </c>
      <c r="AA36" s="98"/>
      <c r="AB36"/>
    </row>
    <row r="37" spans="2:28" ht="20.25" customHeight="1">
      <c r="B37" s="608" t="s">
        <v>443</v>
      </c>
      <c r="C37" s="662">
        <v>3.7698609809967252</v>
      </c>
      <c r="D37" s="662">
        <v>2.0891849169058645</v>
      </c>
      <c r="E37" s="660">
        <v>5.7630834432901281</v>
      </c>
      <c r="F37" s="663">
        <v>-0.25092697104300044</v>
      </c>
      <c r="G37" s="662">
        <v>7.8951466040129645</v>
      </c>
      <c r="H37" s="137">
        <v>3.9794010659668544</v>
      </c>
      <c r="I37" s="661">
        <v>4.2567312956983727</v>
      </c>
      <c r="AA37" s="98"/>
      <c r="AB37"/>
    </row>
    <row r="38" spans="2:28" ht="20.25" customHeight="1">
      <c r="B38" s="608" t="s">
        <v>444</v>
      </c>
      <c r="C38" s="662">
        <v>3.9642238040888458</v>
      </c>
      <c r="D38" s="662">
        <v>2.0230669486189612</v>
      </c>
      <c r="E38" s="660">
        <v>5.8175986984971217</v>
      </c>
      <c r="F38" s="663">
        <v>4.668219200320479</v>
      </c>
      <c r="G38" s="662">
        <v>10.040860906280514</v>
      </c>
      <c r="H38" s="137">
        <v>4.6205022067660622</v>
      </c>
      <c r="I38" s="661">
        <v>4.6175439554450435</v>
      </c>
      <c r="AA38" s="98"/>
      <c r="AB38"/>
    </row>
    <row r="39" spans="2:28" ht="20.25" customHeight="1">
      <c r="B39" s="608" t="s">
        <v>445</v>
      </c>
      <c r="C39" s="664">
        <v>3.6298929083433507</v>
      </c>
      <c r="D39" s="664">
        <v>-0.5627710301578901</v>
      </c>
      <c r="E39" s="664">
        <v>5.1355669655715133</v>
      </c>
      <c r="F39" s="664">
        <v>2.7155558921143808</v>
      </c>
      <c r="G39" s="664">
        <v>-1.4661239041587066</v>
      </c>
      <c r="H39" s="437">
        <v>3.5507120498201346</v>
      </c>
      <c r="I39" s="665">
        <v>3.5895256341116806</v>
      </c>
      <c r="AA39" s="98"/>
      <c r="AB39"/>
    </row>
    <row r="40" spans="2:28" ht="20.25" customHeight="1">
      <c r="B40" s="540" t="s">
        <v>404</v>
      </c>
      <c r="C40" s="664">
        <v>6.5123443247139079</v>
      </c>
      <c r="D40" s="664">
        <v>0.11857316546503682</v>
      </c>
      <c r="E40" s="664">
        <v>6.5747292720696606</v>
      </c>
      <c r="F40" s="664">
        <v>-2.8488514064609376</v>
      </c>
      <c r="G40" s="664">
        <v>-3.2880177772766075</v>
      </c>
      <c r="H40" s="437">
        <v>5.6677365059091898</v>
      </c>
      <c r="I40" s="665">
        <v>6.1013974992465023</v>
      </c>
      <c r="AA40" s="98"/>
      <c r="AB40"/>
    </row>
    <row r="41" spans="2:28" ht="20.25" customHeight="1">
      <c r="B41" s="608" t="s">
        <v>405</v>
      </c>
      <c r="C41" s="664">
        <v>6.7225684113111157</v>
      </c>
      <c r="D41" s="664">
        <v>1.2185731654650027</v>
      </c>
      <c r="E41" s="664">
        <v>6.9401941430507179</v>
      </c>
      <c r="F41" s="664">
        <v>-6.9736258987847464</v>
      </c>
      <c r="G41" s="664">
        <v>12.246341516008158</v>
      </c>
      <c r="H41" s="437">
        <v>6.2405629997291499</v>
      </c>
      <c r="I41" s="665">
        <v>7.0693986834739206</v>
      </c>
      <c r="AA41" s="98"/>
      <c r="AB41"/>
    </row>
    <row r="42" spans="2:28" ht="20.25" customHeight="1">
      <c r="B42" s="608" t="s">
        <v>414</v>
      </c>
      <c r="C42" s="664">
        <v>6.9876274427605836</v>
      </c>
      <c r="D42" s="664">
        <v>-0.35571949639511047</v>
      </c>
      <c r="E42" s="664">
        <v>6.9717624968114364</v>
      </c>
      <c r="F42" s="664">
        <v>-9.9139658198429714</v>
      </c>
      <c r="G42" s="664">
        <v>7.0393901611786873</v>
      </c>
      <c r="H42" s="437">
        <v>6.0022724443292077</v>
      </c>
      <c r="I42" s="665">
        <v>6.9894897078717833</v>
      </c>
      <c r="AA42" s="98"/>
      <c r="AB42"/>
    </row>
    <row r="43" spans="2:28" ht="14.25" customHeight="1">
      <c r="B43" s="608" t="s">
        <v>413</v>
      </c>
      <c r="C43" s="663">
        <v>6.6334529094418144</v>
      </c>
      <c r="D43" s="662">
        <v>-1.067158489185303</v>
      </c>
      <c r="E43" s="662">
        <v>5.8872518513608156</v>
      </c>
      <c r="F43" s="662">
        <v>-4.8424257727973128</v>
      </c>
      <c r="G43" s="660">
        <v>-0.20972022026116122</v>
      </c>
      <c r="H43" s="575">
        <v>5.6682064548760422</v>
      </c>
      <c r="I43" s="662">
        <v>6.1525631187823677</v>
      </c>
      <c r="AA43" s="98"/>
      <c r="AB43"/>
    </row>
    <row r="44" spans="2:28" ht="15.6">
      <c r="B44" s="593" t="s">
        <v>436</v>
      </c>
      <c r="C44" s="759">
        <v>3.0260474367460404</v>
      </c>
      <c r="D44" s="759">
        <v>-20.16168442360582</v>
      </c>
      <c r="E44" s="759">
        <v>0</v>
      </c>
      <c r="F44" s="759">
        <v>-4.5263000272694569</v>
      </c>
      <c r="G44" s="756">
        <v>4.7078184750622825</v>
      </c>
      <c r="H44" s="760">
        <v>2.3944391592112879</v>
      </c>
      <c r="I44" s="756">
        <v>2.7171132125818787</v>
      </c>
      <c r="AA44" s="98"/>
      <c r="AB44"/>
    </row>
    <row r="45" spans="2:28" ht="15.6">
      <c r="B45" s="591" t="s">
        <v>440</v>
      </c>
      <c r="C45" s="662">
        <v>3.9403583023212718</v>
      </c>
      <c r="D45" s="662">
        <v>-26.034441153383526</v>
      </c>
      <c r="E45" s="662">
        <v>4.6966458430575955</v>
      </c>
      <c r="F45" s="662">
        <v>-7.8933784417356776</v>
      </c>
      <c r="G45" s="660">
        <v>4.655737946325857</v>
      </c>
      <c r="H45" s="575">
        <v>3.4635249014947362</v>
      </c>
      <c r="I45" s="660">
        <v>4.0824364541145428</v>
      </c>
      <c r="AA45" s="98"/>
      <c r="AB45"/>
    </row>
    <row r="46" spans="2:28" ht="15.6">
      <c r="B46" s="593" t="s">
        <v>441</v>
      </c>
      <c r="C46" s="662">
        <v>3.5601568825004932</v>
      </c>
      <c r="D46" s="662">
        <v>-26.034441153383526</v>
      </c>
      <c r="E46" s="662">
        <v>4.7668968866508123</v>
      </c>
      <c r="F46" s="662">
        <v>-5.6021845394093219</v>
      </c>
      <c r="G46" s="660">
        <v>-6.447379425878168</v>
      </c>
      <c r="H46" s="575">
        <v>2.544256372271974</v>
      </c>
      <c r="I46" s="660">
        <v>2.9697142541842823</v>
      </c>
      <c r="AA46" s="98"/>
      <c r="AB46"/>
    </row>
    <row r="47" spans="2:28" ht="15.6">
      <c r="B47" s="593" t="s">
        <v>447</v>
      </c>
      <c r="C47" s="662">
        <v>2.6431782442842859</v>
      </c>
      <c r="D47" s="662">
        <v>-21.360191822931725</v>
      </c>
      <c r="E47" s="662">
        <v>4.462769888425683</v>
      </c>
      <c r="F47" s="662">
        <v>-5.2567654505441368</v>
      </c>
      <c r="G47" s="660">
        <v>9.1574455024808259</v>
      </c>
      <c r="H47" s="575">
        <v>2.9221475170137694</v>
      </c>
      <c r="I47" s="660">
        <v>3.2600138384528066</v>
      </c>
      <c r="AA47" s="98"/>
      <c r="AB47"/>
    </row>
    <row r="48" spans="2:28" ht="15.6">
      <c r="B48" s="593" t="s">
        <v>448</v>
      </c>
      <c r="C48" s="761">
        <v>6.7221985805671096</v>
      </c>
      <c r="D48" s="754">
        <v>3.3559999999999803</v>
      </c>
      <c r="E48" s="754">
        <v>5.6491132405233344</v>
      </c>
      <c r="F48" s="754">
        <v>-2.4992607348933547</v>
      </c>
      <c r="G48" s="754">
        <v>16.442654081258553</v>
      </c>
      <c r="H48" s="762">
        <v>6.5850639734277507</v>
      </c>
      <c r="I48" s="758">
        <v>6.9787456114897282</v>
      </c>
      <c r="AA48" s="98"/>
      <c r="AB48"/>
    </row>
    <row r="49" spans="2:9">
      <c r="B49" s="610" t="s">
        <v>210</v>
      </c>
      <c r="C49" s="622"/>
      <c r="D49" s="622"/>
      <c r="E49" s="622"/>
      <c r="F49" s="622"/>
      <c r="G49" s="622"/>
      <c r="H49" s="622"/>
      <c r="I49" s="611"/>
    </row>
    <row r="51" spans="2:9">
      <c r="D51" s="116"/>
      <c r="E51" s="116"/>
      <c r="F51" s="116"/>
      <c r="G51" s="116"/>
      <c r="H51" s="116"/>
      <c r="I51" s="116"/>
    </row>
  </sheetData>
  <mergeCells count="2">
    <mergeCell ref="C2:H2"/>
    <mergeCell ref="B2:B3"/>
  </mergeCells>
  <phoneticPr fontId="271" type="noConversion"/>
  <printOptions horizontalCentered="1"/>
  <pageMargins left="0.75" right="0.25" top="0.75" bottom="0.5" header="0.25" footer="0.3"/>
  <pageSetup scale="80"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L53"/>
  <sheetViews>
    <sheetView topLeftCell="A38" zoomScaleNormal="100" zoomScaleSheetLayoutView="100" workbookViewId="0">
      <selection activeCell="O58" sqref="O58"/>
    </sheetView>
  </sheetViews>
  <sheetFormatPr defaultColWidth="9.109375" defaultRowHeight="13.8"/>
  <cols>
    <col min="1" max="1" width="1.44140625" style="13" customWidth="1"/>
    <col min="2" max="2" width="9.44140625" style="13" customWidth="1"/>
    <col min="3" max="3" width="11.33203125" style="13" customWidth="1"/>
    <col min="4" max="10" width="14.109375" style="13" customWidth="1"/>
    <col min="11" max="11" width="12.109375" style="13" customWidth="1"/>
    <col min="12" max="12" width="9.44140625" style="13" bestFit="1" customWidth="1"/>
    <col min="13" max="225" width="9.109375" style="13"/>
    <col min="226" max="226" width="6" style="13" customWidth="1"/>
    <col min="227" max="227" width="3.44140625" style="13" customWidth="1"/>
    <col min="228" max="228" width="8.109375" style="13" customWidth="1"/>
    <col min="229" max="231" width="6.44140625" style="13" customWidth="1"/>
    <col min="232" max="232" width="6.109375" style="13" customWidth="1"/>
    <col min="233" max="233" width="8" style="13" customWidth="1"/>
    <col min="234" max="234" width="6.44140625" style="13" customWidth="1"/>
    <col min="235" max="235" width="6.88671875" style="13" customWidth="1"/>
    <col min="236" max="236" width="8" style="13" customWidth="1"/>
    <col min="237" max="237" width="8.44140625" style="13" customWidth="1"/>
    <col min="238" max="238" width="6.44140625" style="13" customWidth="1"/>
    <col min="239" max="239" width="7.88671875" style="13" customWidth="1"/>
    <col min="240" max="240" width="6.88671875" style="13" customWidth="1"/>
    <col min="241" max="241" width="7.109375" style="13" customWidth="1"/>
    <col min="242" max="242" width="7.44140625" style="13" customWidth="1"/>
    <col min="243" max="243" width="8" style="13" customWidth="1"/>
    <col min="244" max="244" width="7.88671875" style="13" customWidth="1"/>
    <col min="245" max="245" width="7.109375" style="13" customWidth="1"/>
    <col min="246" max="246" width="7" style="13" customWidth="1"/>
    <col min="247" max="247" width="8.88671875" style="13" customWidth="1"/>
    <col min="248" max="248" width="8.44140625" style="13" customWidth="1"/>
    <col min="249" max="249" width="9" style="13" customWidth="1"/>
    <col min="250" max="16384" width="9.109375" style="13"/>
  </cols>
  <sheetData>
    <row r="1" spans="1:12" ht="22.5" customHeight="1">
      <c r="B1" s="846" t="s">
        <v>327</v>
      </c>
      <c r="C1" s="847"/>
      <c r="D1" s="847"/>
      <c r="E1" s="847"/>
      <c r="F1" s="847"/>
      <c r="G1" s="847"/>
      <c r="H1" s="847"/>
      <c r="I1" s="847"/>
      <c r="J1" s="847"/>
      <c r="K1" s="848"/>
    </row>
    <row r="2" spans="1:12" ht="20.25" customHeight="1">
      <c r="B2" s="817" t="s">
        <v>36</v>
      </c>
      <c r="C2" s="849" t="s">
        <v>224</v>
      </c>
      <c r="D2" s="850"/>
      <c r="E2" s="850"/>
      <c r="F2" s="850"/>
      <c r="G2" s="850"/>
      <c r="H2" s="850"/>
      <c r="I2" s="850"/>
      <c r="J2" s="851"/>
    </row>
    <row r="3" spans="1:12" s="12" customFormat="1" ht="106.5" customHeight="1">
      <c r="A3" s="13"/>
      <c r="B3" s="818"/>
      <c r="C3" s="77" t="s">
        <v>233</v>
      </c>
      <c r="D3" s="77" t="s">
        <v>425</v>
      </c>
      <c r="E3" s="405" t="s">
        <v>43</v>
      </c>
      <c r="F3" s="406" t="s">
        <v>409</v>
      </c>
      <c r="G3" s="406" t="s">
        <v>424</v>
      </c>
      <c r="H3" s="406" t="s">
        <v>46</v>
      </c>
      <c r="I3" s="406" t="s">
        <v>72</v>
      </c>
      <c r="J3" s="406" t="s">
        <v>430</v>
      </c>
    </row>
    <row r="4" spans="1:12" ht="22.5" customHeight="1">
      <c r="B4" s="541" t="s">
        <v>364</v>
      </c>
      <c r="C4" s="648">
        <v>4256.8368682167702</v>
      </c>
      <c r="D4" s="647">
        <v>1768.6074966564299</v>
      </c>
      <c r="E4" s="647">
        <v>3746.4234353544002</v>
      </c>
      <c r="F4" s="648">
        <v>353.65160402522702</v>
      </c>
      <c r="G4" s="648">
        <v>146.87080524629499</v>
      </c>
      <c r="H4" s="648">
        <v>2552.8741049425998</v>
      </c>
      <c r="I4" s="91">
        <v>11056.656817785293</v>
      </c>
      <c r="J4" s="647">
        <v>875.57484005533979</v>
      </c>
      <c r="K4" s="101"/>
      <c r="L4" s="102"/>
    </row>
    <row r="5" spans="1:12" ht="22.5" customHeight="1">
      <c r="B5" s="540" t="s">
        <v>365</v>
      </c>
      <c r="C5" s="648">
        <v>3715.77968497747</v>
      </c>
      <c r="D5" s="647">
        <v>1699.05079852267</v>
      </c>
      <c r="E5" s="647">
        <v>3832.2001586993501</v>
      </c>
      <c r="F5" s="648">
        <v>346.90113247486198</v>
      </c>
      <c r="G5" s="648">
        <v>153.05305991129299</v>
      </c>
      <c r="H5" s="648">
        <v>2705.2925662504099</v>
      </c>
      <c r="I5" s="91">
        <v>10753.226602313385</v>
      </c>
      <c r="J5" s="647">
        <v>851.54625105613911</v>
      </c>
      <c r="K5" s="101"/>
      <c r="L5" s="102"/>
    </row>
    <row r="6" spans="1:12" ht="22.5" customHeight="1">
      <c r="B6" s="540" t="s">
        <v>366</v>
      </c>
      <c r="C6" s="648">
        <v>3392.1623228194198</v>
      </c>
      <c r="D6" s="647">
        <v>1524.67404995166</v>
      </c>
      <c r="E6" s="647">
        <v>3758.8353324535101</v>
      </c>
      <c r="F6" s="648">
        <v>318.722081415123</v>
      </c>
      <c r="G6" s="648">
        <v>161.357474865906</v>
      </c>
      <c r="H6" s="648">
        <v>2704.3767437430402</v>
      </c>
      <c r="I6" s="91">
        <v>10335.453955297</v>
      </c>
      <c r="J6" s="647">
        <v>818.46290365564187</v>
      </c>
      <c r="K6" s="101"/>
      <c r="L6" s="102"/>
    </row>
    <row r="7" spans="1:12" ht="22.5" customHeight="1">
      <c r="B7" s="540" t="s">
        <v>367</v>
      </c>
      <c r="C7" s="648">
        <v>4193.02825651082</v>
      </c>
      <c r="D7" s="647">
        <v>1656.4265640385499</v>
      </c>
      <c r="E7" s="647">
        <v>3087.6844085815701</v>
      </c>
      <c r="F7" s="648">
        <v>321.461540414929</v>
      </c>
      <c r="G7" s="648">
        <v>241.33648847256401</v>
      </c>
      <c r="H7" s="648">
        <v>2445.3372742777401</v>
      </c>
      <c r="I7" s="91">
        <v>10288.847968257622</v>
      </c>
      <c r="J7" s="647">
        <v>814.77218318560028</v>
      </c>
      <c r="K7" s="101"/>
      <c r="L7" s="102"/>
    </row>
    <row r="8" spans="1:12" ht="22.5" customHeight="1">
      <c r="B8" s="540" t="s">
        <v>368</v>
      </c>
      <c r="C8" s="648">
        <v>3919.8979190516502</v>
      </c>
      <c r="D8" s="647">
        <v>1808.08198346673</v>
      </c>
      <c r="E8" s="647">
        <v>2658.0275268270898</v>
      </c>
      <c r="F8" s="648">
        <v>399.08794453308798</v>
      </c>
      <c r="G8" s="648">
        <v>178.57132192165901</v>
      </c>
      <c r="H8" s="648">
        <v>2703.6727495883001</v>
      </c>
      <c r="I8" s="91">
        <v>9859.2574619217885</v>
      </c>
      <c r="J8" s="647">
        <v>780.75298144378189</v>
      </c>
      <c r="K8" s="101"/>
      <c r="L8" s="102"/>
    </row>
    <row r="9" spans="1:12" ht="22.5" customHeight="1">
      <c r="B9" s="540" t="s">
        <v>369</v>
      </c>
      <c r="C9" s="648">
        <v>4037.9042593975801</v>
      </c>
      <c r="D9" s="647">
        <v>1692.02948333533</v>
      </c>
      <c r="E9" s="647">
        <v>3811.5233448029699</v>
      </c>
      <c r="F9" s="648">
        <v>332.81798618615198</v>
      </c>
      <c r="G9" s="648">
        <v>187.47594798882901</v>
      </c>
      <c r="H9" s="648">
        <v>2433.2850305157299</v>
      </c>
      <c r="I9" s="91">
        <v>10803.006568891262</v>
      </c>
      <c r="J9" s="647">
        <v>855.48831844528638</v>
      </c>
      <c r="K9" s="101"/>
      <c r="L9" s="102"/>
    </row>
    <row r="10" spans="1:12" ht="22.5" customHeight="1">
      <c r="B10" s="540" t="s">
        <v>370</v>
      </c>
      <c r="C10" s="648">
        <v>4202.0254377682504</v>
      </c>
      <c r="D10" s="647">
        <v>1816.7166538173201</v>
      </c>
      <c r="E10" s="647">
        <v>3662.2276415153701</v>
      </c>
      <c r="F10" s="648">
        <v>304.882009615485</v>
      </c>
      <c r="G10" s="648">
        <v>189.297876321958</v>
      </c>
      <c r="H10" s="648">
        <v>2819.7515815478</v>
      </c>
      <c r="I10" s="91">
        <v>11178.184546768864</v>
      </c>
      <c r="J10" s="647">
        <v>885.19860098241475</v>
      </c>
      <c r="K10" s="101"/>
      <c r="L10" s="102"/>
    </row>
    <row r="11" spans="1:12" ht="22.5" customHeight="1">
      <c r="B11" s="540" t="s">
        <v>371</v>
      </c>
      <c r="C11" s="648">
        <v>4234.0506788080402</v>
      </c>
      <c r="D11" s="647">
        <v>1949.4510347243299</v>
      </c>
      <c r="E11" s="647">
        <v>3922.9592826191702</v>
      </c>
      <c r="F11" s="648">
        <v>321.33857995685901</v>
      </c>
      <c r="G11" s="648">
        <v>189.00030379504199</v>
      </c>
      <c r="H11" s="648">
        <v>2406.2972200894801</v>
      </c>
      <c r="I11" s="91">
        <v>11073.646065268593</v>
      </c>
      <c r="J11" s="647">
        <v>876.92021577722369</v>
      </c>
      <c r="K11" s="101"/>
      <c r="L11" s="102"/>
    </row>
    <row r="12" spans="1:12" ht="20.25" customHeight="1">
      <c r="B12" s="540" t="s">
        <v>372</v>
      </c>
      <c r="C12" s="648">
        <v>3871.4506555726098</v>
      </c>
      <c r="D12" s="647">
        <v>1842.8120632274599</v>
      </c>
      <c r="E12" s="647">
        <v>3683.3057828630599</v>
      </c>
      <c r="F12" s="648">
        <v>350.09489891882799</v>
      </c>
      <c r="G12" s="648">
        <v>216.36921194699801</v>
      </c>
      <c r="H12" s="648">
        <v>2731.4106992457901</v>
      </c>
      <c r="I12" s="91">
        <v>10852.631248547283</v>
      </c>
      <c r="J12" s="647">
        <v>859.41808868855969</v>
      </c>
      <c r="K12" s="101"/>
      <c r="L12" s="102"/>
    </row>
    <row r="13" spans="1:12" ht="20.25" customHeight="1">
      <c r="B13" s="540" t="s">
        <v>373</v>
      </c>
      <c r="C13" s="648">
        <v>3917.22159956525</v>
      </c>
      <c r="D13" s="647">
        <v>1760.31736805375</v>
      </c>
      <c r="E13" s="647">
        <v>3719.7630015828499</v>
      </c>
      <c r="F13" s="648">
        <v>408.34842675163702</v>
      </c>
      <c r="G13" s="648">
        <v>215.19464513670499</v>
      </c>
      <c r="H13" s="648">
        <v>2868.4731050774099</v>
      </c>
      <c r="I13" s="91">
        <v>11129.000778113854</v>
      </c>
      <c r="J13" s="647">
        <v>881.30374640899993</v>
      </c>
      <c r="K13" s="101"/>
      <c r="L13" s="102"/>
    </row>
    <row r="14" spans="1:12" ht="20.25" customHeight="1">
      <c r="B14" s="540" t="s">
        <v>374</v>
      </c>
      <c r="C14" s="648">
        <v>3623.17841539763</v>
      </c>
      <c r="D14" s="647">
        <v>1732.27044092963</v>
      </c>
      <c r="E14" s="647">
        <v>3349.5237599624802</v>
      </c>
      <c r="F14" s="648">
        <v>400.35023399386199</v>
      </c>
      <c r="G14" s="648">
        <v>207.24138171118599</v>
      </c>
      <c r="H14" s="648">
        <v>2875.80098713917</v>
      </c>
      <c r="I14" s="91">
        <v>10456.094778204329</v>
      </c>
      <c r="J14" s="647">
        <v>828.01643063599613</v>
      </c>
      <c r="K14" s="101"/>
      <c r="L14" s="102"/>
    </row>
    <row r="15" spans="1:12" ht="20.25" customHeight="1">
      <c r="B15" s="540" t="s">
        <v>375</v>
      </c>
      <c r="C15" s="648">
        <v>3628.4358831559098</v>
      </c>
      <c r="D15" s="647">
        <v>2077.0072836438899</v>
      </c>
      <c r="E15" s="647">
        <v>3816.4898583456202</v>
      </c>
      <c r="F15" s="648">
        <v>439.39919343806901</v>
      </c>
      <c r="G15" s="648">
        <v>209.302543082673</v>
      </c>
      <c r="H15" s="648">
        <v>2876.81112806683</v>
      </c>
      <c r="I15" s="91">
        <v>10970.438606089099</v>
      </c>
      <c r="J15" s="647">
        <v>868.74723401132098</v>
      </c>
      <c r="K15" s="101"/>
      <c r="L15" s="102"/>
    </row>
    <row r="16" spans="1:12" ht="20.25" customHeight="1">
      <c r="B16" s="540" t="s">
        <v>376</v>
      </c>
      <c r="C16" s="648">
        <v>3460.9169070622302</v>
      </c>
      <c r="D16" s="647">
        <v>1469.44617049475</v>
      </c>
      <c r="E16" s="647">
        <v>3583.3678945903798</v>
      </c>
      <c r="F16" s="648">
        <v>422.46475635904699</v>
      </c>
      <c r="G16" s="648">
        <v>202.947599914721</v>
      </c>
      <c r="H16" s="648">
        <v>3201.16856742761</v>
      </c>
      <c r="I16" s="91">
        <v>10870.865725353988</v>
      </c>
      <c r="J16" s="647">
        <v>860.86207391634048</v>
      </c>
      <c r="K16" s="101"/>
      <c r="L16" s="102"/>
    </row>
    <row r="17" spans="2:10" ht="20.25" customHeight="1">
      <c r="B17" s="607" t="s">
        <v>377</v>
      </c>
      <c r="C17" s="648">
        <v>3058.7306683268498</v>
      </c>
      <c r="D17" s="647">
        <v>734.843716789469</v>
      </c>
      <c r="E17" s="647">
        <v>4058.1532615526598</v>
      </c>
      <c r="F17" s="648">
        <v>371.91436755716597</v>
      </c>
      <c r="G17" s="648">
        <v>183.58997992257099</v>
      </c>
      <c r="H17" s="648">
        <v>2879.1508236129998</v>
      </c>
      <c r="I17" s="91">
        <v>10551.539100972248</v>
      </c>
      <c r="J17" s="647">
        <v>835.57465090265805</v>
      </c>
    </row>
    <row r="18" spans="2:10" ht="20.25" customHeight="1">
      <c r="B18" s="607" t="s">
        <v>378</v>
      </c>
      <c r="C18" s="648">
        <v>4285.0335292604695</v>
      </c>
      <c r="D18" s="647">
        <v>1810.3565491033901</v>
      </c>
      <c r="E18" s="648">
        <v>3846.6749142839799</v>
      </c>
      <c r="F18" s="648">
        <v>322.78056551829502</v>
      </c>
      <c r="G18" s="648">
        <v>181.10433046833199</v>
      </c>
      <c r="H18" s="648">
        <v>3401.1464237141499</v>
      </c>
      <c r="I18" s="91">
        <v>12036.739763245227</v>
      </c>
      <c r="J18" s="647">
        <v>953.18744776797905</v>
      </c>
    </row>
    <row r="19" spans="2:10" ht="20.25" customHeight="1">
      <c r="B19" s="607" t="s">
        <v>379</v>
      </c>
      <c r="C19" s="649">
        <v>4199.73144385263</v>
      </c>
      <c r="D19" s="648">
        <v>2239.9735003616001</v>
      </c>
      <c r="E19" s="649">
        <v>4234.6227287780102</v>
      </c>
      <c r="F19" s="649">
        <v>388.93065403160801</v>
      </c>
      <c r="G19" s="649">
        <v>180.34609762382601</v>
      </c>
      <c r="H19" s="648">
        <v>2821.7891890132501</v>
      </c>
      <c r="I19" s="91">
        <v>11825.420113299324</v>
      </c>
      <c r="J19" s="647">
        <v>936.45307934620541</v>
      </c>
    </row>
    <row r="20" spans="2:10" ht="20.25" customHeight="1">
      <c r="B20" s="607" t="s">
        <v>380</v>
      </c>
      <c r="C20" s="649">
        <v>4272.88842489134</v>
      </c>
      <c r="D20" s="648">
        <v>2280.2696360152499</v>
      </c>
      <c r="E20" s="649">
        <v>4390.3502348400098</v>
      </c>
      <c r="F20" s="649">
        <v>432.986087639689</v>
      </c>
      <c r="G20" s="649">
        <v>190.344551929695</v>
      </c>
      <c r="H20" s="648">
        <v>3357.2012591286498</v>
      </c>
      <c r="I20" s="91">
        <v>12643.770558429384</v>
      </c>
      <c r="J20" s="647">
        <v>1001.2581168826324</v>
      </c>
    </row>
    <row r="21" spans="2:10" ht="20.25" customHeight="1">
      <c r="B21" s="607" t="s">
        <v>381</v>
      </c>
      <c r="C21" s="648">
        <v>4302.3846307372096</v>
      </c>
      <c r="D21" s="648">
        <v>2227.5359258631202</v>
      </c>
      <c r="E21" s="648">
        <v>4378.2906977860803</v>
      </c>
      <c r="F21" s="648">
        <v>459.10533201024799</v>
      </c>
      <c r="G21" s="648">
        <v>196.86504868729901</v>
      </c>
      <c r="H21" s="648">
        <v>3146.4019584361199</v>
      </c>
      <c r="I21" s="79">
        <v>12483.047667656956</v>
      </c>
      <c r="J21" s="647">
        <v>988.53049752169363</v>
      </c>
    </row>
    <row r="22" spans="2:10" ht="20.25" customHeight="1">
      <c r="B22" s="607" t="s">
        <v>382</v>
      </c>
      <c r="C22" s="648">
        <v>5052.6476903020102</v>
      </c>
      <c r="D22" s="666">
        <v>3172.1185080818</v>
      </c>
      <c r="E22" s="648">
        <v>4401.8853334453197</v>
      </c>
      <c r="F22" s="666">
        <v>445.38156393113297</v>
      </c>
      <c r="G22" s="648">
        <v>200.997245910168</v>
      </c>
      <c r="H22" s="648">
        <v>3563.6372652302998</v>
      </c>
      <c r="I22" s="79">
        <v>13664.54909881893</v>
      </c>
      <c r="J22" s="647">
        <v>1082.0934020834738</v>
      </c>
    </row>
    <row r="23" spans="2:10" ht="20.25" customHeight="1">
      <c r="B23" s="607" t="s">
        <v>383</v>
      </c>
      <c r="C23" s="648">
        <v>5990.7070013463699</v>
      </c>
      <c r="D23" s="666">
        <v>3598.5827543554801</v>
      </c>
      <c r="E23" s="648">
        <v>4048.50181717537</v>
      </c>
      <c r="F23" s="666">
        <v>461.08234459090397</v>
      </c>
      <c r="G23" s="648">
        <v>205.14519688583201</v>
      </c>
      <c r="H23" s="648">
        <v>2858.6833146716399</v>
      </c>
      <c r="I23" s="79">
        <v>13564.119674670117</v>
      </c>
      <c r="J23" s="647">
        <v>1074.1404124560395</v>
      </c>
    </row>
    <row r="24" spans="2:10" ht="20.25" customHeight="1">
      <c r="B24" s="607" t="s">
        <v>384</v>
      </c>
      <c r="C24" s="648">
        <v>5466.1010429554899</v>
      </c>
      <c r="D24" s="666">
        <v>2829.86878206763</v>
      </c>
      <c r="E24" s="648">
        <v>5101.0668723100298</v>
      </c>
      <c r="F24" s="666">
        <v>466.740953990798</v>
      </c>
      <c r="G24" s="648">
        <v>187.84928573504001</v>
      </c>
      <c r="H24" s="648">
        <v>3253.6678447485801</v>
      </c>
      <c r="I24" s="79">
        <v>14475.425999739937</v>
      </c>
      <c r="J24" s="647">
        <v>1146.3066108796831</v>
      </c>
    </row>
    <row r="25" spans="2:10" ht="20.25" customHeight="1">
      <c r="B25" s="607" t="s">
        <v>385</v>
      </c>
      <c r="C25" s="648">
        <v>5396.9561584331695</v>
      </c>
      <c r="D25" s="666">
        <v>2534.3983098817898</v>
      </c>
      <c r="E25" s="648">
        <v>4246.09199401971</v>
      </c>
      <c r="F25" s="666">
        <v>505.224567438024</v>
      </c>
      <c r="G25" s="648">
        <v>187.875977983138</v>
      </c>
      <c r="H25" s="648">
        <v>3270.6412515931402</v>
      </c>
      <c r="I25" s="79">
        <v>13606.789949467182</v>
      </c>
      <c r="J25" s="647">
        <v>1077.5194645190879</v>
      </c>
    </row>
    <row r="26" spans="2:10" ht="20.25" customHeight="1">
      <c r="B26" s="607" t="s">
        <v>386</v>
      </c>
      <c r="C26" s="648">
        <v>6630.9178251946796</v>
      </c>
      <c r="D26" s="666">
        <v>3305.4815286138601</v>
      </c>
      <c r="E26" s="648">
        <v>4471.7853969069301</v>
      </c>
      <c r="F26" s="666">
        <v>471.44030852149598</v>
      </c>
      <c r="G26" s="648">
        <v>193.624831524569</v>
      </c>
      <c r="H26" s="648">
        <v>3635.7544029187102</v>
      </c>
      <c r="I26" s="79">
        <v>15403.522765066386</v>
      </c>
      <c r="J26" s="647">
        <v>1219.8024415135362</v>
      </c>
    </row>
    <row r="27" spans="2:10" ht="20.25" customHeight="1">
      <c r="B27" s="607" t="s">
        <v>387</v>
      </c>
      <c r="C27" s="648">
        <v>6697.8234565278799</v>
      </c>
      <c r="D27" s="666">
        <v>3504.9888746619699</v>
      </c>
      <c r="E27" s="648">
        <v>4113.7832456671804</v>
      </c>
      <c r="F27" s="666">
        <v>454.749585235707</v>
      </c>
      <c r="G27" s="648">
        <v>195.49961903983899</v>
      </c>
      <c r="H27" s="648">
        <v>2906.7860325561701</v>
      </c>
      <c r="I27" s="79">
        <v>14368.641939026777</v>
      </c>
      <c r="J27" s="647">
        <v>1137.8503986249093</v>
      </c>
    </row>
    <row r="28" spans="2:10" ht="20.25" customHeight="1">
      <c r="B28" s="607" t="s">
        <v>388</v>
      </c>
      <c r="C28" s="648">
        <v>6194.6402402173899</v>
      </c>
      <c r="D28" s="666">
        <v>3164.8810652301399</v>
      </c>
      <c r="E28" s="648">
        <v>5738.1136736342696</v>
      </c>
      <c r="F28" s="666">
        <v>478.16086369983702</v>
      </c>
      <c r="G28" s="648">
        <v>179.60621697863701</v>
      </c>
      <c r="H28" s="648">
        <v>3051.35911402994</v>
      </c>
      <c r="I28" s="79">
        <v>15641.880108560072</v>
      </c>
      <c r="J28" s="647">
        <v>1238.6779204530465</v>
      </c>
    </row>
    <row r="29" spans="2:10" ht="20.25" customHeight="1">
      <c r="B29" s="607" t="s">
        <v>389</v>
      </c>
      <c r="C29" s="648">
        <v>6800.5610656272402</v>
      </c>
      <c r="D29" s="666">
        <v>3289.9265397986401</v>
      </c>
      <c r="E29" s="648">
        <v>4835.2407473684898</v>
      </c>
      <c r="F29" s="666">
        <v>444.25850482903701</v>
      </c>
      <c r="G29" s="648">
        <v>175.153281296953</v>
      </c>
      <c r="H29" s="648">
        <v>3248.45385254336</v>
      </c>
      <c r="I29" s="79">
        <v>15503.66745166508</v>
      </c>
      <c r="J29" s="647">
        <v>1227.732882821075</v>
      </c>
    </row>
    <row r="30" spans="2:10" ht="20.25" customHeight="1">
      <c r="B30" s="607" t="s">
        <v>390</v>
      </c>
      <c r="C30" s="648">
        <v>7327.7839602948598</v>
      </c>
      <c r="D30" s="666">
        <v>3818.1237096721702</v>
      </c>
      <c r="E30" s="648">
        <v>4695.4496066277497</v>
      </c>
      <c r="F30" s="666">
        <v>528.94209891573803</v>
      </c>
      <c r="G30" s="648">
        <v>189.909873117849</v>
      </c>
      <c r="H30" s="648">
        <v>3318.0086411318598</v>
      </c>
      <c r="I30" s="79">
        <v>16060.094180088054</v>
      </c>
      <c r="J30" s="647">
        <v>1271.7962241882215</v>
      </c>
    </row>
    <row r="31" spans="2:10" ht="20.25" customHeight="1">
      <c r="B31" s="607" t="s">
        <v>391</v>
      </c>
      <c r="C31" s="648">
        <v>6917.3353921472099</v>
      </c>
      <c r="D31" s="666">
        <v>3659.51027473465</v>
      </c>
      <c r="E31" s="648">
        <v>3797.5287162643099</v>
      </c>
      <c r="F31" s="666">
        <v>560.24301320013103</v>
      </c>
      <c r="G31" s="648">
        <v>186.53828044961199</v>
      </c>
      <c r="H31" s="648">
        <v>2869.9946977047898</v>
      </c>
      <c r="I31" s="79">
        <v>14331.640099766053</v>
      </c>
      <c r="J31" s="647">
        <v>1134.9202290423329</v>
      </c>
    </row>
    <row r="32" spans="2:10" ht="20.25" customHeight="1">
      <c r="B32" s="540" t="s">
        <v>392</v>
      </c>
      <c r="C32" s="648">
        <v>6284.9580762183996</v>
      </c>
      <c r="D32" s="666">
        <v>3402.2997222044801</v>
      </c>
      <c r="E32" s="648">
        <v>5871.4107971892499</v>
      </c>
      <c r="F32" s="666">
        <v>566.18951901918194</v>
      </c>
      <c r="G32" s="648">
        <v>166.51422808506501</v>
      </c>
      <c r="H32" s="648">
        <v>2966.5976002349998</v>
      </c>
      <c r="I32" s="79">
        <v>15855.670220746899</v>
      </c>
      <c r="J32" s="647">
        <v>1255.6079243745112</v>
      </c>
    </row>
    <row r="33" spans="1:10" ht="20.25" customHeight="1">
      <c r="B33" s="540" t="s">
        <v>393</v>
      </c>
      <c r="C33" s="648">
        <v>6612.15939040384</v>
      </c>
      <c r="D33" s="666">
        <v>3302.2159415892902</v>
      </c>
      <c r="E33" s="648">
        <v>3959.7706235317701</v>
      </c>
      <c r="F33" s="666">
        <v>530.12661217549999</v>
      </c>
      <c r="G33" s="648">
        <v>149.493615155008</v>
      </c>
      <c r="H33" s="648">
        <v>3267.88742958885</v>
      </c>
      <c r="I33" s="79">
        <v>14519.437670854972</v>
      </c>
      <c r="J33" s="647">
        <v>1149.7918878971564</v>
      </c>
    </row>
    <row r="34" spans="1:10" ht="20.25" customHeight="1">
      <c r="B34" s="540" t="s">
        <v>394</v>
      </c>
      <c r="C34" s="648">
        <v>5946.4280413124497</v>
      </c>
      <c r="D34" s="666">
        <v>3291.8027793235901</v>
      </c>
      <c r="E34" s="648">
        <v>4768.8004091707298</v>
      </c>
      <c r="F34" s="666">
        <v>571.31413005360105</v>
      </c>
      <c r="G34" s="648">
        <v>237.66761036690301</v>
      </c>
      <c r="H34" s="648">
        <v>3414.3284639470698</v>
      </c>
      <c r="I34" s="79">
        <v>14938.538654850754</v>
      </c>
      <c r="J34" s="647">
        <v>1182.9804260851984</v>
      </c>
    </row>
    <row r="35" spans="1:10" ht="20.25" customHeight="1">
      <c r="B35" s="540" t="s">
        <v>395</v>
      </c>
      <c r="C35" s="648">
        <v>5893.5247210036596</v>
      </c>
      <c r="D35" s="666">
        <v>3291.6449661930601</v>
      </c>
      <c r="E35" s="648">
        <v>4831.1519630743396</v>
      </c>
      <c r="F35" s="666">
        <v>542.47500880713994</v>
      </c>
      <c r="G35" s="648">
        <v>193.29695219276903</v>
      </c>
      <c r="H35" s="648">
        <v>3227.1288743853702</v>
      </c>
      <c r="I35" s="79">
        <v>14687.577519463281</v>
      </c>
      <c r="J35" s="647">
        <v>1163.1068549327017</v>
      </c>
    </row>
    <row r="36" spans="1:10" ht="20.25" customHeight="1">
      <c r="B36" s="540" t="s">
        <v>396</v>
      </c>
      <c r="C36" s="648">
        <v>5610.8391709087482</v>
      </c>
      <c r="D36" s="666">
        <v>2984.6001621370929</v>
      </c>
      <c r="E36" s="648">
        <v>6035.5642997770619</v>
      </c>
      <c r="F36" s="666">
        <v>549.30494235589833</v>
      </c>
      <c r="G36" s="648">
        <v>169.26419518658349</v>
      </c>
      <c r="H36" s="648">
        <v>3442.7157519350635</v>
      </c>
      <c r="I36" s="79">
        <v>15807.688360163356</v>
      </c>
      <c r="J36" s="647">
        <v>1251.8082487041572</v>
      </c>
    </row>
    <row r="37" spans="1:10" ht="20.25" customHeight="1">
      <c r="B37" s="540" t="s">
        <v>397</v>
      </c>
      <c r="C37" s="648">
        <v>5260.4685895519924</v>
      </c>
      <c r="D37" s="666">
        <v>2724.3351197248339</v>
      </c>
      <c r="E37" s="648">
        <v>4299.1567148314143</v>
      </c>
      <c r="F37" s="666">
        <v>583.2003825934919</v>
      </c>
      <c r="G37" s="648">
        <v>205.09011347496121</v>
      </c>
      <c r="H37" s="648">
        <v>3443.9809043136656</v>
      </c>
      <c r="I37" s="79">
        <v>13791.896704765528</v>
      </c>
      <c r="J37" s="647">
        <v>1092.1780381127628</v>
      </c>
    </row>
    <row r="38" spans="1:10" ht="20.25" customHeight="1">
      <c r="B38" s="540" t="s">
        <v>398</v>
      </c>
      <c r="C38" s="648">
        <v>5368.3561787115714</v>
      </c>
      <c r="D38" s="666">
        <v>2977.0037976052386</v>
      </c>
      <c r="E38" s="648">
        <v>5137.4281291353527</v>
      </c>
      <c r="F38" s="666">
        <v>616.76049166942312</v>
      </c>
      <c r="G38" s="648">
        <v>284.98327409896262</v>
      </c>
      <c r="H38" s="648">
        <v>3482.6382120866319</v>
      </c>
      <c r="I38" s="79">
        <v>14890.166285701942</v>
      </c>
      <c r="J38" s="647">
        <v>1179.1498261056061</v>
      </c>
    </row>
    <row r="39" spans="1:10" ht="20.25" customHeight="1">
      <c r="B39" s="540" t="s">
        <v>399</v>
      </c>
      <c r="C39" s="648">
        <v>5482.6393597241977</v>
      </c>
      <c r="D39" s="666">
        <v>2931.1038422433835</v>
      </c>
      <c r="E39" s="648">
        <v>5541.0675626455641</v>
      </c>
      <c r="F39" s="666">
        <v>635.30516345478418</v>
      </c>
      <c r="G39" s="648">
        <v>281.56734120756266</v>
      </c>
      <c r="H39" s="648">
        <v>3283.7739468862715</v>
      </c>
      <c r="I39" s="79">
        <v>15224.353373918382</v>
      </c>
      <c r="J39" s="647">
        <v>1205.6140468131707</v>
      </c>
    </row>
    <row r="40" spans="1:10" ht="20.25" customHeight="1">
      <c r="B40" s="608" t="s">
        <v>442</v>
      </c>
      <c r="C40" s="648">
        <v>5534.9</v>
      </c>
      <c r="D40" s="666">
        <v>2709.2</v>
      </c>
      <c r="E40" s="648">
        <v>6161.0146619585312</v>
      </c>
      <c r="F40" s="666">
        <v>588</v>
      </c>
      <c r="G40" s="648">
        <v>175.28463899497248</v>
      </c>
      <c r="H40" s="648">
        <v>3260.4</v>
      </c>
      <c r="I40" s="79">
        <v>15719.599300953501</v>
      </c>
      <c r="J40" s="647">
        <v>1244.8324905523596</v>
      </c>
    </row>
    <row r="41" spans="1:10" ht="20.25" customHeight="1">
      <c r="B41" s="608" t="s">
        <v>443</v>
      </c>
      <c r="C41" s="648">
        <v>5641.9</v>
      </c>
      <c r="D41" s="666">
        <v>2289</v>
      </c>
      <c r="E41" s="648">
        <v>4561.9304238226769</v>
      </c>
      <c r="F41" s="666">
        <v>569.29999999999995</v>
      </c>
      <c r="G41" s="648">
        <v>199.68463899497249</v>
      </c>
      <c r="H41" s="648">
        <v>3365.4</v>
      </c>
      <c r="I41" s="79">
        <v>14338.21506281765</v>
      </c>
      <c r="J41" s="647">
        <v>1135.4408992880631</v>
      </c>
    </row>
    <row r="42" spans="1:10" ht="20.25" customHeight="1">
      <c r="B42" s="608" t="s">
        <v>444</v>
      </c>
      <c r="C42" s="648">
        <v>6213.8</v>
      </c>
      <c r="D42" s="666">
        <v>2751.3</v>
      </c>
      <c r="E42" s="648">
        <v>4757.2568316840161</v>
      </c>
      <c r="F42" s="666">
        <v>591.5</v>
      </c>
      <c r="G42" s="648">
        <v>276.4846389949725</v>
      </c>
      <c r="H42" s="648">
        <v>3146.8</v>
      </c>
      <c r="I42" s="79">
        <v>14985.841470678992</v>
      </c>
      <c r="J42" s="647">
        <v>1186.7263283127465</v>
      </c>
    </row>
    <row r="43" spans="1:10" ht="20.25" customHeight="1">
      <c r="B43" s="608" t="s">
        <v>445</v>
      </c>
      <c r="C43" s="667">
        <v>6260.7</v>
      </c>
      <c r="D43" s="667">
        <v>2877.1</v>
      </c>
      <c r="E43" s="667">
        <v>5011.4732784113967</v>
      </c>
      <c r="F43" s="667">
        <v>552.6</v>
      </c>
      <c r="G43" s="667">
        <v>243.88463899497248</v>
      </c>
      <c r="H43" s="667">
        <v>2956.2</v>
      </c>
      <c r="I43" s="767">
        <v>15024.857917406369</v>
      </c>
      <c r="J43" s="648">
        <v>1189.816034330202</v>
      </c>
    </row>
    <row r="44" spans="1:10" ht="20.25" customHeight="1">
      <c r="B44" s="540" t="s">
        <v>404</v>
      </c>
      <c r="C44" s="667">
        <v>5547.5464007420596</v>
      </c>
      <c r="D44" s="667">
        <v>2270.3791889639829</v>
      </c>
      <c r="E44" s="667">
        <v>6070.2715942365912</v>
      </c>
      <c r="F44" s="667">
        <v>608.35520381180709</v>
      </c>
      <c r="G44" s="667">
        <v>163.59490652189609</v>
      </c>
      <c r="H44" s="766">
        <v>2991.8839617467393</v>
      </c>
      <c r="I44" s="91">
        <v>15381.652067059091</v>
      </c>
      <c r="J44" s="648">
        <v>1218.0705045252384</v>
      </c>
    </row>
    <row r="45" spans="1:10" ht="20.25" customHeight="1">
      <c r="B45" s="608" t="s">
        <v>405</v>
      </c>
      <c r="C45" s="667">
        <v>5510.2744256720425</v>
      </c>
      <c r="D45" s="766">
        <v>2143.1738121088347</v>
      </c>
      <c r="E45" s="648">
        <v>4543.1655213631739</v>
      </c>
      <c r="F45" s="648">
        <v>540.5100597472217</v>
      </c>
      <c r="G45" s="648">
        <v>194.0209178466487</v>
      </c>
      <c r="H45" s="647">
        <v>2966.5285385715251</v>
      </c>
      <c r="I45" s="91">
        <v>13754.499463200611</v>
      </c>
      <c r="J45" s="648">
        <v>1089.2165566865651</v>
      </c>
    </row>
    <row r="46" spans="1:10" ht="20.25" customHeight="1">
      <c r="B46" s="591" t="s">
        <v>414</v>
      </c>
      <c r="C46" s="648">
        <v>5830.8928547068062</v>
      </c>
      <c r="D46" s="647">
        <v>2693.4894889832422</v>
      </c>
      <c r="E46" s="648">
        <v>4856.8423937146017</v>
      </c>
      <c r="F46" s="648">
        <v>466.10036901477724</v>
      </c>
      <c r="G46" s="648">
        <v>302.39851350352143</v>
      </c>
      <c r="H46" s="647">
        <v>2817.0320861311884</v>
      </c>
      <c r="I46" s="91">
        <v>14273.266217070894</v>
      </c>
      <c r="J46" s="648">
        <v>1130.2976108453017</v>
      </c>
    </row>
    <row r="47" spans="1:10" ht="18" customHeight="1">
      <c r="B47" s="591" t="s">
        <v>413</v>
      </c>
      <c r="C47" s="648">
        <v>7168.3052193171061</v>
      </c>
      <c r="D47" s="647">
        <v>3147.6072429622409</v>
      </c>
      <c r="E47" s="648">
        <v>5214.0259266749918</v>
      </c>
      <c r="F47" s="648">
        <v>437.14464590647958</v>
      </c>
      <c r="G47" s="648">
        <v>257.46140536324947</v>
      </c>
      <c r="H47" s="647">
        <v>2533.625305766187</v>
      </c>
      <c r="I47" s="91">
        <v>15610.562503028017</v>
      </c>
      <c r="J47" s="648">
        <v>1236.1978844072016</v>
      </c>
    </row>
    <row r="48" spans="1:10" ht="15.6">
      <c r="A48" s="95"/>
      <c r="B48" s="593" t="s">
        <v>436</v>
      </c>
      <c r="C48" s="648">
        <v>6255.0779907325168</v>
      </c>
      <c r="D48" s="647">
        <v>2636.2704917384267</v>
      </c>
      <c r="E48" s="648">
        <v>6185.8444922026356</v>
      </c>
      <c r="F48" s="648">
        <v>562.96327658285634</v>
      </c>
      <c r="G48" s="648">
        <v>176.0271128902086</v>
      </c>
      <c r="H48" s="647">
        <v>3236.6707840847021</v>
      </c>
      <c r="I48" s="91">
        <v>16416.58365649292</v>
      </c>
      <c r="J48" s="648">
        <v>1300.0265673587282</v>
      </c>
    </row>
    <row r="49" spans="1:11" ht="15.6">
      <c r="A49" s="178"/>
      <c r="B49" s="591" t="s">
        <v>440</v>
      </c>
      <c r="C49" s="648">
        <v>6646.4714619690249</v>
      </c>
      <c r="D49" s="647">
        <v>2319.3685649871095</v>
      </c>
      <c r="E49" s="648">
        <v>4735.2394476023765</v>
      </c>
      <c r="F49" s="648">
        <v>577.97471557252106</v>
      </c>
      <c r="G49" s="648">
        <v>183.76061083742036</v>
      </c>
      <c r="H49" s="647">
        <v>3215.9133074072524</v>
      </c>
      <c r="I49" s="91">
        <v>15359.359543388595</v>
      </c>
      <c r="J49" s="648">
        <v>1216.3051632318534</v>
      </c>
    </row>
    <row r="50" spans="1:11" ht="15.6">
      <c r="B50" s="593" t="s">
        <v>441</v>
      </c>
      <c r="C50" s="648">
        <v>6836.7361503387719</v>
      </c>
      <c r="D50" s="647">
        <v>2538.6950380602225</v>
      </c>
      <c r="E50" s="648">
        <v>5037.9113074584593</v>
      </c>
      <c r="F50" s="648">
        <v>488.67629864273135</v>
      </c>
      <c r="G50" s="648">
        <v>293.42282458479684</v>
      </c>
      <c r="H50" s="647">
        <v>3136.6849218763996</v>
      </c>
      <c r="I50" s="91">
        <v>15793.431502901158</v>
      </c>
      <c r="J50" s="648">
        <v>1250.6792505157571</v>
      </c>
      <c r="K50" s="650"/>
    </row>
    <row r="51" spans="1:11" ht="15.6">
      <c r="B51" s="593" t="s">
        <v>447</v>
      </c>
      <c r="C51" s="648">
        <v>6579.1918042000207</v>
      </c>
      <c r="D51" s="647">
        <v>2874.5386525885347</v>
      </c>
      <c r="E51" s="648">
        <v>5541.6033413473306</v>
      </c>
      <c r="F51" s="648">
        <v>463.90659823004432</v>
      </c>
      <c r="G51" s="648">
        <v>255.96162561968455</v>
      </c>
      <c r="H51" s="647">
        <v>2804.2316485209817</v>
      </c>
      <c r="I51" s="91">
        <v>15644.895017918059</v>
      </c>
      <c r="J51" s="648">
        <v>1238.916670630646</v>
      </c>
      <c r="K51" s="650"/>
    </row>
    <row r="52" spans="1:11" ht="15.6">
      <c r="B52" s="593" t="s">
        <v>448</v>
      </c>
      <c r="C52" s="765">
        <v>6340.9628461597385</v>
      </c>
      <c r="D52" s="763">
        <v>2054.4097905182398</v>
      </c>
      <c r="E52" s="765">
        <v>6595.2487223825938</v>
      </c>
      <c r="F52" s="765">
        <v>578.66404586153146</v>
      </c>
      <c r="G52" s="765">
        <v>169.51943653874091</v>
      </c>
      <c r="H52" s="763">
        <v>3285.875375982484</v>
      </c>
      <c r="I52" s="768">
        <v>16970.27042692509</v>
      </c>
      <c r="J52" s="765">
        <v>1343.8729319019494</v>
      </c>
      <c r="K52" s="650"/>
    </row>
    <row r="53" spans="1:11" ht="14.4">
      <c r="B53" s="610" t="s">
        <v>210</v>
      </c>
      <c r="C53" s="764"/>
      <c r="D53" s="631"/>
      <c r="E53" s="631"/>
      <c r="F53" s="631"/>
      <c r="G53" s="631"/>
      <c r="H53" s="631"/>
      <c r="I53" s="631"/>
      <c r="J53" s="630"/>
    </row>
  </sheetData>
  <mergeCells count="3">
    <mergeCell ref="B1:K1"/>
    <mergeCell ref="B2:B3"/>
    <mergeCell ref="C2:J2"/>
  </mergeCells>
  <phoneticPr fontId="271" type="noConversion"/>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109375" defaultRowHeight="13.8"/>
  <cols>
    <col min="1" max="1" width="1.44140625" style="13" customWidth="1"/>
    <col min="2" max="2" width="5.109375" style="13" customWidth="1"/>
    <col min="3" max="3" width="7" style="13" customWidth="1"/>
    <col min="4" max="4" width="16.109375" style="13" customWidth="1"/>
    <col min="5" max="5" width="15.44140625" style="13" customWidth="1"/>
    <col min="6" max="6" width="16" style="13" customWidth="1"/>
    <col min="7" max="7" width="15.109375" style="13" customWidth="1"/>
    <col min="8" max="8" width="16.44140625" style="13" customWidth="1"/>
    <col min="9" max="9" width="15.109375" style="13" customWidth="1"/>
    <col min="10" max="10" width="1.109375" style="13" customWidth="1"/>
    <col min="11" max="225" width="9.109375" style="13"/>
    <col min="226" max="226" width="6" style="13" customWidth="1"/>
    <col min="227" max="227" width="3.44140625" style="13" customWidth="1"/>
    <col min="228" max="228" width="8.109375" style="13" customWidth="1"/>
    <col min="229" max="231" width="6.44140625" style="13" customWidth="1"/>
    <col min="232" max="232" width="6.109375" style="13" customWidth="1"/>
    <col min="233" max="233" width="8" style="13" customWidth="1"/>
    <col min="234" max="234" width="6.44140625" style="13" customWidth="1"/>
    <col min="235" max="235" width="6.88671875" style="13" customWidth="1"/>
    <col min="236" max="236" width="8" style="13" customWidth="1"/>
    <col min="237" max="237" width="8.44140625" style="13" customWidth="1"/>
    <col min="238" max="238" width="6.44140625" style="13" customWidth="1"/>
    <col min="239" max="239" width="7.88671875" style="13" customWidth="1"/>
    <col min="240" max="240" width="6.88671875" style="13" customWidth="1"/>
    <col min="241" max="241" width="7.109375" style="13" customWidth="1"/>
    <col min="242" max="242" width="7.44140625" style="13" customWidth="1"/>
    <col min="243" max="243" width="8" style="13" customWidth="1"/>
    <col min="244" max="244" width="7.88671875" style="13" customWidth="1"/>
    <col min="245" max="245" width="7.109375" style="13" customWidth="1"/>
    <col min="246" max="246" width="7" style="13" customWidth="1"/>
    <col min="247" max="247" width="8.88671875" style="13" customWidth="1"/>
    <col min="248" max="248" width="8.44140625" style="13" customWidth="1"/>
    <col min="249" max="249" width="9" style="13" customWidth="1"/>
    <col min="250" max="16384" width="9.109375" style="13"/>
  </cols>
  <sheetData>
    <row r="1" spans="2:9" ht="21.75" customHeight="1">
      <c r="B1" s="83" t="s">
        <v>328</v>
      </c>
      <c r="C1" s="448"/>
      <c r="D1" s="54"/>
      <c r="E1" s="54"/>
      <c r="F1" s="54"/>
      <c r="G1" s="54"/>
      <c r="H1" s="54"/>
      <c r="I1" s="54"/>
    </row>
    <row r="2" spans="2:9" ht="18.75" customHeight="1">
      <c r="B2" s="817" t="s">
        <v>36</v>
      </c>
      <c r="C2" s="845" t="s">
        <v>37</v>
      </c>
      <c r="D2" s="843" t="s">
        <v>329</v>
      </c>
      <c r="E2" s="844"/>
      <c r="F2" s="844"/>
      <c r="G2" s="844"/>
      <c r="H2" s="844"/>
      <c r="I2" s="844"/>
    </row>
    <row r="3" spans="2:9" s="12" customFormat="1" ht="90" customHeight="1">
      <c r="B3" s="818"/>
      <c r="C3" s="829"/>
      <c r="D3" s="527" t="s">
        <v>42</v>
      </c>
      <c r="E3" s="121" t="s">
        <v>43</v>
      </c>
      <c r="F3" s="120" t="s">
        <v>218</v>
      </c>
      <c r="G3" s="120" t="s">
        <v>45</v>
      </c>
      <c r="H3" s="120" t="s">
        <v>46</v>
      </c>
      <c r="I3" s="120" t="s">
        <v>330</v>
      </c>
    </row>
    <row r="4" spans="2:9" ht="22.5" customHeight="1">
      <c r="B4" s="480" t="s">
        <v>311</v>
      </c>
      <c r="C4" s="481"/>
      <c r="D4" s="483">
        <f>current_gdp_industry!C4/constant_gdp_industry!C4*100</f>
        <v>100</v>
      </c>
      <c r="E4" s="482">
        <f>current_gdp_industry!E4/constant_gdp_industry!E4*100</f>
        <v>100</v>
      </c>
      <c r="F4" s="482">
        <f>current_gdp_industry!F4/constant_gdp_industry!F4*100</f>
        <v>100</v>
      </c>
      <c r="G4" s="482">
        <f>current_gdp_industry!G4/constant_gdp_industry!G4*100</f>
        <v>100</v>
      </c>
      <c r="H4" s="482">
        <f>current_gdp_industry!H4/constant_gdp_industry!H4*100</f>
        <v>100</v>
      </c>
      <c r="I4" s="91">
        <f>current_gdp_industry!I4/constant_gdp_industry!I4*100</f>
        <v>100</v>
      </c>
    </row>
    <row r="5" spans="2:9" ht="22.5" customHeight="1">
      <c r="B5" s="480" t="s">
        <v>312</v>
      </c>
      <c r="C5" s="481"/>
      <c r="D5" s="483">
        <f>current_gdp_industry!C5/constant_gdp_industry!C5*100</f>
        <v>100</v>
      </c>
      <c r="E5" s="482">
        <f>current_gdp_industry!E5/constant_gdp_industry!E5*100</f>
        <v>100</v>
      </c>
      <c r="F5" s="482">
        <f>current_gdp_industry!F5/constant_gdp_industry!F5*100</f>
        <v>100</v>
      </c>
      <c r="G5" s="482">
        <f>current_gdp_industry!G5/constant_gdp_industry!G5*100</f>
        <v>100</v>
      </c>
      <c r="H5" s="482">
        <f>current_gdp_industry!H5/constant_gdp_industry!H5*100</f>
        <v>100</v>
      </c>
      <c r="I5" s="91">
        <f>current_gdp_industry!I5/constant_gdp_industry!I5*100</f>
        <v>100</v>
      </c>
    </row>
    <row r="6" spans="2:9" ht="22.5" customHeight="1">
      <c r="B6" s="480" t="s">
        <v>313</v>
      </c>
      <c r="C6" s="481"/>
      <c r="D6" s="483">
        <f>current_gdp_industry!C6/constant_gdp_industry!C6*100</f>
        <v>100</v>
      </c>
      <c r="E6" s="482">
        <f>current_gdp_industry!E6/constant_gdp_industry!E6*100</f>
        <v>100</v>
      </c>
      <c r="F6" s="482">
        <f>current_gdp_industry!F6/constant_gdp_industry!F6*100</f>
        <v>100</v>
      </c>
      <c r="G6" s="482">
        <f>current_gdp_industry!G6/constant_gdp_industry!G6*100</f>
        <v>100</v>
      </c>
      <c r="H6" s="482">
        <f>current_gdp_industry!H6/constant_gdp_industry!H6*100</f>
        <v>100</v>
      </c>
      <c r="I6" s="91">
        <f>current_gdp_industry!I6/constant_gdp_industry!I6*100</f>
        <v>100</v>
      </c>
    </row>
    <row r="7" spans="2:9" ht="22.5" customHeight="1">
      <c r="B7" s="480" t="s">
        <v>314</v>
      </c>
      <c r="C7" s="481"/>
      <c r="D7" s="483">
        <f>current_gdp_industry!C7/constant_gdp_industry!C7*100</f>
        <v>100</v>
      </c>
      <c r="E7" s="482">
        <f>current_gdp_industry!E7/constant_gdp_industry!E7*100</f>
        <v>100</v>
      </c>
      <c r="F7" s="482">
        <f>current_gdp_industry!F7/constant_gdp_industry!F7*100</f>
        <v>100</v>
      </c>
      <c r="G7" s="482">
        <f>current_gdp_industry!G7/constant_gdp_industry!G7*100</f>
        <v>100</v>
      </c>
      <c r="H7" s="482">
        <f>current_gdp_industry!H7/constant_gdp_industry!H7*100</f>
        <v>100</v>
      </c>
      <c r="I7" s="91">
        <f>current_gdp_industry!I7/constant_gdp_industry!I7*100</f>
        <v>100</v>
      </c>
    </row>
    <row r="8" spans="2:9" ht="22.5" customHeight="1">
      <c r="B8" s="480" t="s">
        <v>315</v>
      </c>
      <c r="C8" s="481"/>
      <c r="D8" s="483">
        <f>current_gdp_industry!C8/constant_gdp_industry!C8*100</f>
        <v>138.05597236561644</v>
      </c>
      <c r="E8" s="482">
        <f>current_gdp_industry!E8/constant_gdp_industry!E8*100</f>
        <v>100.98699086207796</v>
      </c>
      <c r="F8" s="482">
        <f>current_gdp_industry!F8/constant_gdp_industry!F8*100</f>
        <v>98.645720289683695</v>
      </c>
      <c r="G8" s="482">
        <f>current_gdp_industry!G8/constant_gdp_industry!G8*100</f>
        <v>98.390862899352555</v>
      </c>
      <c r="H8" s="482">
        <f>current_gdp_industry!H8/constant_gdp_industry!H8*100</f>
        <v>82.262874937298392</v>
      </c>
      <c r="I8" s="91">
        <f>current_gdp_industry!I8/constant_gdp_industry!I8*100</f>
        <v>110.44863388832952</v>
      </c>
    </row>
    <row r="9" spans="2:9" ht="22.5" customHeight="1">
      <c r="B9" s="480" t="s">
        <v>316</v>
      </c>
      <c r="C9" s="481"/>
      <c r="D9" s="483">
        <f>current_gdp_industry!C9/constant_gdp_industry!C9*100</f>
        <v>143.04361248162712</v>
      </c>
      <c r="E9" s="482">
        <f>current_gdp_industry!E9/constant_gdp_industry!E9*100</f>
        <v>106.39260592365427</v>
      </c>
      <c r="F9" s="482">
        <f>current_gdp_industry!F9/constant_gdp_industry!F9*100</f>
        <v>113.01171081002168</v>
      </c>
      <c r="G9" s="482">
        <f>current_gdp_industry!G9/constant_gdp_industry!G9*100</f>
        <v>87.68574303350654</v>
      </c>
      <c r="H9" s="482">
        <f>current_gdp_industry!H9/constant_gdp_industry!H9*100</f>
        <v>96.397613010495476</v>
      </c>
      <c r="I9" s="91">
        <f>current_gdp_industry!I9/constant_gdp_industry!I9*100</f>
        <v>117.71986545830381</v>
      </c>
    </row>
    <row r="10" spans="2:9" ht="22.5" customHeight="1">
      <c r="B10" s="480" t="s">
        <v>317</v>
      </c>
      <c r="C10" s="481"/>
      <c r="D10" s="483">
        <f>current_gdp_industry!C10/constant_gdp_industry!C10*100</f>
        <v>137.8548008361702</v>
      </c>
      <c r="E10" s="482">
        <f>current_gdp_industry!E10/constant_gdp_industry!E10*100</f>
        <v>144.05474344132051</v>
      </c>
      <c r="F10" s="482">
        <f>current_gdp_industry!F10/constant_gdp_industry!F10*100</f>
        <v>105.74530432957707</v>
      </c>
      <c r="G10" s="482">
        <f>current_gdp_industry!G10/constant_gdp_industry!G10*100</f>
        <v>94.852389194222738</v>
      </c>
      <c r="H10" s="482">
        <f>current_gdp_industry!H10/constant_gdp_industry!H10*100</f>
        <v>137.92125488464254</v>
      </c>
      <c r="I10" s="91">
        <f>current_gdp_industry!I10/constant_gdp_industry!I10*100</f>
        <v>138.29880066894179</v>
      </c>
    </row>
    <row r="11" spans="2:9" ht="22.5" customHeight="1">
      <c r="B11" s="480" t="s">
        <v>318</v>
      </c>
      <c r="C11" s="481"/>
      <c r="D11" s="483">
        <f>current_gdp_industry!C11/constant_gdp_industry!C11*100</f>
        <v>124.82373090738983</v>
      </c>
      <c r="E11" s="482">
        <f>current_gdp_industry!E11/constant_gdp_industry!E11*100</f>
        <v>139.48249054371567</v>
      </c>
      <c r="F11" s="482">
        <f>current_gdp_industry!F11/constant_gdp_industry!F11*100</f>
        <v>93.520150983008492</v>
      </c>
      <c r="G11" s="482">
        <f>current_gdp_industry!G11/constant_gdp_industry!G11*100</f>
        <v>111.22711300011289</v>
      </c>
      <c r="H11" s="482">
        <f>current_gdp_industry!H11/constant_gdp_industry!H11*100</f>
        <v>143.67927156049058</v>
      </c>
      <c r="I11" s="91">
        <f>current_gdp_industry!I11/constant_gdp_industry!I11*100</f>
        <v>132.97361567672317</v>
      </c>
    </row>
    <row r="12" spans="2:9" ht="20.25" customHeight="1">
      <c r="B12" s="480" t="s">
        <v>319</v>
      </c>
      <c r="C12" s="481"/>
      <c r="D12" s="123">
        <f>current_gdp_industry!C12/constant_gdp_industry!C12*100</f>
        <v>110.79684237749498</v>
      </c>
      <c r="E12" s="124">
        <f>current_gdp_industry!E12/constant_gdp_industry!E12*100</f>
        <v>126.21849117562374</v>
      </c>
      <c r="F12" s="482">
        <f>current_gdp_industry!F12/constant_gdp_industry!F12*100</f>
        <v>74.888708679445131</v>
      </c>
      <c r="G12" s="482">
        <f>current_gdp_industry!G12/constant_gdp_industry!G12*100</f>
        <v>136.51539323884529</v>
      </c>
      <c r="H12" s="482">
        <f>current_gdp_industry!H12/constant_gdp_industry!H12*100</f>
        <v>132.36692947049355</v>
      </c>
      <c r="I12" s="91">
        <f>current_gdp_industry!I12/constant_gdp_industry!I12*100</f>
        <v>120.81403180594532</v>
      </c>
    </row>
    <row r="13" spans="2:9" ht="20.25" customHeight="1">
      <c r="B13" s="480" t="s">
        <v>320</v>
      </c>
      <c r="C13" s="481"/>
      <c r="D13" s="123">
        <f>current_gdp_industry!C13/constant_gdp_industry!C13*100</f>
        <v>134.02076282065468</v>
      </c>
      <c r="E13" s="124">
        <f>current_gdp_industry!E13/constant_gdp_industry!E13*100</f>
        <v>130.26476691427206</v>
      </c>
      <c r="F13" s="124">
        <f>current_gdp_industry!F13/constant_gdp_industry!F13*100</f>
        <v>244.35656079597763</v>
      </c>
      <c r="G13" s="482">
        <f>current_gdp_industry!G13/constant_gdp_industry!G13*100</f>
        <v>162.94456566502603</v>
      </c>
      <c r="H13" s="482">
        <f>current_gdp_industry!H13/constant_gdp_industry!H13*100</f>
        <v>135.48300029286008</v>
      </c>
      <c r="I13" s="91">
        <f>current_gdp_industry!I13/constant_gdp_industry!I13*100</f>
        <v>137.74999890301035</v>
      </c>
    </row>
    <row r="14" spans="2:9" ht="20.25" customHeight="1">
      <c r="B14" s="480" t="s">
        <v>321</v>
      </c>
      <c r="C14" s="481"/>
      <c r="D14" s="123">
        <f>current_gdp_industry!C14/constant_gdp_industry!C14*100</f>
        <v>112.51002526987774</v>
      </c>
      <c r="E14" s="124">
        <f>current_gdp_industry!E14/constant_gdp_industry!E14*100</f>
        <v>146.27493590443862</v>
      </c>
      <c r="F14" s="482">
        <f>current_gdp_industry!F14/constant_gdp_industry!F14*100</f>
        <v>214.9073852874476</v>
      </c>
      <c r="G14" s="482">
        <f>current_gdp_industry!G14/constant_gdp_industry!G14*100</f>
        <v>199.16347554436402</v>
      </c>
      <c r="H14" s="482">
        <f>current_gdp_industry!H14/constant_gdp_industry!H14*100</f>
        <v>128.27496298174995</v>
      </c>
      <c r="I14" s="91">
        <f>current_gdp_industry!I14/constant_gdp_industry!I14*100</f>
        <v>133.30040507007956</v>
      </c>
    </row>
    <row r="15" spans="2:9" ht="20.25" customHeight="1">
      <c r="B15" s="480" t="s">
        <v>322</v>
      </c>
      <c r="C15" s="481"/>
      <c r="D15" s="123">
        <f>current_gdp_industry!C15/constant_gdp_industry!C15*100</f>
        <v>97.050339685791528</v>
      </c>
      <c r="E15" s="123">
        <f>current_gdp_industry!E15/constant_gdp_industry!E15*100</f>
        <v>156.53540799072294</v>
      </c>
      <c r="F15" s="483">
        <f>current_gdp_industry!F15/constant_gdp_industry!F15*100</f>
        <v>202.34197703040672</v>
      </c>
      <c r="G15" s="483">
        <f>current_gdp_industry!G15/constant_gdp_industry!G15*100</f>
        <v>247.65782986194574</v>
      </c>
      <c r="H15" s="483">
        <f>current_gdp_industry!H15/constant_gdp_industry!H15*100</f>
        <v>133.10965766287467</v>
      </c>
      <c r="I15" s="126">
        <f>current_gdp_industry!I15/constant_gdp_industry!I15*100</f>
        <v>134.29111127491859</v>
      </c>
    </row>
    <row r="16" spans="2:9" ht="20.25" customHeight="1">
      <c r="B16" s="480" t="s">
        <v>323</v>
      </c>
      <c r="C16" s="515"/>
      <c r="D16" s="123">
        <f>current_gdp_industry!C16/constant_gdp_industry!C16*100</f>
        <v>100.79215704148532</v>
      </c>
      <c r="E16" s="123">
        <f>current_gdp_industry!E16/constant_gdp_industry!E16*100</f>
        <v>168.92711342057245</v>
      </c>
      <c r="F16" s="483">
        <f>current_gdp_industry!F16/constant_gdp_industry!F16*100</f>
        <v>237.38509429311208</v>
      </c>
      <c r="G16" s="483">
        <f>current_gdp_industry!G16/constant_gdp_industry!G16*100</f>
        <v>211.90493178191733</v>
      </c>
      <c r="H16" s="483">
        <f>current_gdp_industry!H16/constant_gdp_industry!H16*100</f>
        <v>124.79426276470112</v>
      </c>
      <c r="I16" s="126">
        <f>current_gdp_industry!I16/constant_gdp_industry!I16*100</f>
        <v>137.7021129390516</v>
      </c>
    </row>
    <row r="17" spans="2:9" ht="20.25" customHeight="1">
      <c r="B17" s="480" t="s">
        <v>324</v>
      </c>
      <c r="C17" s="515"/>
      <c r="D17" s="123">
        <f>current_gdp_industry!C17/constant_gdp_industry!C17*100</f>
        <v>131.11221510881617</v>
      </c>
      <c r="E17" s="123">
        <f>current_gdp_industry!E17/constant_gdp_industry!E17*100</f>
        <v>148.96485870467453</v>
      </c>
      <c r="F17" s="483">
        <f>current_gdp_industry!F17/constant_gdp_industry!F17*100</f>
        <v>231.47769215150004</v>
      </c>
      <c r="G17" s="484">
        <f>current_gdp_industry!G17/constant_gdp_industry!G17*100</f>
        <v>237.80452459830576</v>
      </c>
      <c r="H17" s="483">
        <f>current_gdp_industry!H17/constant_gdp_industry!H17*100</f>
        <v>122.59313961767555</v>
      </c>
      <c r="I17" s="126">
        <f>current_gdp_industry!I17/constant_gdp_industry!I17*100</f>
        <v>141.04783317286163</v>
      </c>
    </row>
    <row r="18" spans="2:9" ht="20.25" customHeight="1">
      <c r="B18" s="480" t="s">
        <v>325</v>
      </c>
      <c r="C18" s="481"/>
      <c r="D18" s="125">
        <f>current_gdp_industry!C18/constant_gdp_industry!C18*100</f>
        <v>112.10079505317803</v>
      </c>
      <c r="E18" s="125">
        <f>current_gdp_industry!E18/constant_gdp_industry!E18*100</f>
        <v>137.72399120155524</v>
      </c>
      <c r="F18" s="484">
        <f>current_gdp_industry!F18/constant_gdp_industry!F18*100</f>
        <v>230.18459214413008</v>
      </c>
      <c r="G18" s="484">
        <f>current_gdp_industry!G18/constant_gdp_industry!G18*100</f>
        <v>259.84134004985185</v>
      </c>
      <c r="H18" s="483">
        <f>current_gdp_industry!H18/constant_gdp_industry!H18*100</f>
        <v>112.08404526447498</v>
      </c>
      <c r="I18" s="127">
        <f>current_gdp_industry!I18/constant_gdp_industry!I18*100</f>
        <v>125.6741336702423</v>
      </c>
    </row>
    <row r="19" spans="2:9" ht="20.25" customHeight="1">
      <c r="B19" s="480" t="s">
        <v>326</v>
      </c>
      <c r="C19" s="515"/>
      <c r="D19" s="125">
        <f>current_gdp_industry!C19/constant_gdp_industry!C19*100</f>
        <v>108.31556580013964</v>
      </c>
      <c r="E19" s="125">
        <f>current_gdp_industry!E19/constant_gdp_industry!E19*100</f>
        <v>150.30314552757758</v>
      </c>
      <c r="F19" s="484">
        <f>current_gdp_industry!F19/constant_gdp_industry!F19*100</f>
        <v>235.3179690342003</v>
      </c>
      <c r="G19" s="484">
        <f>current_gdp_industry!G19/constant_gdp_industry!G19*100</f>
        <v>281.9481423833958</v>
      </c>
      <c r="H19" s="483">
        <f>current_gdp_industry!H19/constant_gdp_industry!H19*100</f>
        <v>123.90198560681822</v>
      </c>
      <c r="I19" s="127">
        <f>current_gdp_industry!I19/constant_gdp_industry!I19*100</f>
        <v>133.89539576038521</v>
      </c>
    </row>
    <row r="20" spans="2:9" ht="20.25" customHeight="1">
      <c r="B20" s="480" t="s">
        <v>299</v>
      </c>
      <c r="C20" s="515"/>
      <c r="D20" s="125">
        <f>current_gdp_industry!C20/constant_gdp_industry!C20*100</f>
        <v>135.55224163323365</v>
      </c>
      <c r="E20" s="125">
        <f>current_gdp_industry!E20/constant_gdp_industry!E20*100</f>
        <v>144.36629708680272</v>
      </c>
      <c r="F20" s="484">
        <f>current_gdp_industry!F20/constant_gdp_industry!F20*100</f>
        <v>242.41760708464085</v>
      </c>
      <c r="G20" s="484">
        <f>current_gdp_industry!G20/constant_gdp_industry!G20*100</f>
        <v>294.18191019866208</v>
      </c>
      <c r="H20" s="483">
        <f>current_gdp_industry!H20/constant_gdp_industry!H20*100</f>
        <v>138.86007079580472</v>
      </c>
      <c r="I20" s="127">
        <f>current_gdp_industry!I20/constant_gdp_industry!I20*100</f>
        <v>145.53876802212707</v>
      </c>
    </row>
    <row r="21" spans="2:9" ht="20.25" customHeight="1">
      <c r="B21" s="480" t="s">
        <v>300</v>
      </c>
      <c r="C21" s="515"/>
      <c r="D21" s="123">
        <f>current_gdp_industry!C21/constant_gdp_industry!C21*100</f>
        <v>138.07357239237484</v>
      </c>
      <c r="E21" s="125">
        <f>current_gdp_industry!E21/constant_gdp_industry!E21*100</f>
        <v>154.06836649571375</v>
      </c>
      <c r="F21" s="484">
        <f>current_gdp_industry!F21/constant_gdp_industry!F21*100</f>
        <v>246.77125005398341</v>
      </c>
      <c r="G21" s="484">
        <f>current_gdp_industry!G21/constant_gdp_industry!G21*100</f>
        <v>301.11364518129795</v>
      </c>
      <c r="H21" s="483">
        <f>current_gdp_industry!H21/constant_gdp_industry!H21*100</f>
        <v>152.52438893524425</v>
      </c>
      <c r="I21" s="127">
        <f>current_gdp_industry!I21/constant_gdp_industry!I21*100</f>
        <v>153.89490995547618</v>
      </c>
    </row>
    <row r="22" spans="2:9" ht="20.25" customHeight="1">
      <c r="B22" s="480" t="s">
        <v>301</v>
      </c>
      <c r="C22" s="481"/>
      <c r="D22" s="123">
        <f>current_gdp_industry!C22/constant_gdp_industry!C22*100</f>
        <v>133.24929096810081</v>
      </c>
      <c r="E22" s="125">
        <f>current_gdp_industry!E22/constant_gdp_industry!E22*100</f>
        <v>171.83919691190616</v>
      </c>
      <c r="F22" s="484">
        <f>current_gdp_industry!F22/constant_gdp_industry!F22*100</f>
        <v>248.55797883068291</v>
      </c>
      <c r="G22" s="484">
        <f>current_gdp_industry!G22/constant_gdp_industry!G22*100</f>
        <v>292.1367024884496</v>
      </c>
      <c r="H22" s="483">
        <f>current_gdp_industry!H22/constant_gdp_industry!H22*100</f>
        <v>146.35285597549952</v>
      </c>
      <c r="I22" s="127">
        <f>current_gdp_industry!I22/constant_gdp_industry!I22*100</f>
        <v>155.1934464065844</v>
      </c>
    </row>
    <row r="23" spans="2:9" ht="20.25" customHeight="1">
      <c r="B23" s="480" t="s">
        <v>302</v>
      </c>
      <c r="C23" s="515"/>
      <c r="D23" s="123">
        <f>current_gdp_industry!C23/constant_gdp_industry!C23*100</f>
        <v>130.24618202387956</v>
      </c>
      <c r="E23" s="125">
        <f>current_gdp_industry!E23/constant_gdp_industry!E23*100</f>
        <v>148.9915203155544</v>
      </c>
      <c r="F23" s="484">
        <f>current_gdp_industry!F23/constant_gdp_industry!F23*100</f>
        <v>248.42745825196948</v>
      </c>
      <c r="G23" s="484">
        <f>current_gdp_industry!G23/constant_gdp_industry!G23*100</f>
        <v>284.81124565563397</v>
      </c>
      <c r="H23" s="483">
        <f>current_gdp_industry!H23/constant_gdp_industry!H23*100</f>
        <v>151.49100312444179</v>
      </c>
      <c r="I23" s="126">
        <f>current_gdp_industry!I23/constant_gdp_industry!I23*100</f>
        <v>146.67351659666988</v>
      </c>
    </row>
    <row r="24" spans="2:9" ht="20.25" customHeight="1">
      <c r="B24" s="480" t="s">
        <v>303</v>
      </c>
      <c r="C24" s="515"/>
      <c r="D24" s="125">
        <f>current_gdp_industry!C24/constant_gdp_industry!C24*100</f>
        <v>152.30482122373951</v>
      </c>
      <c r="E24" s="125">
        <f>current_gdp_industry!E24/constant_gdp_industry!E24*100</f>
        <v>180.87349383574673</v>
      </c>
      <c r="F24" s="483">
        <f>current_gdp_industry!F24/constant_gdp_industry!F24*100</f>
        <v>246.34244778977515</v>
      </c>
      <c r="G24" s="483">
        <f>current_gdp_industry!G24/constant_gdp_industry!G24*100</f>
        <v>301.32384676638304</v>
      </c>
      <c r="H24" s="483">
        <f>current_gdp_industry!H24/constant_gdp_industry!H24*100</f>
        <v>153.80954126106249</v>
      </c>
      <c r="I24" s="126">
        <f>current_gdp_industry!I24/constant_gdp_industry!I24*100</f>
        <v>167.67645157819987</v>
      </c>
    </row>
    <row r="25" spans="2:9" ht="20.25" customHeight="1">
      <c r="B25" s="480" t="s">
        <v>304</v>
      </c>
      <c r="C25" s="515"/>
      <c r="D25" s="125">
        <f>current_gdp_industry!C25/constant_gdp_industry!C25*100</f>
        <v>178.72445717090724</v>
      </c>
      <c r="E25" s="125">
        <f>current_gdp_industry!E25/constant_gdp_industry!E25*100</f>
        <v>171.35755069338626</v>
      </c>
      <c r="F25" s="483">
        <f>current_gdp_industry!F25/constant_gdp_industry!F25*100</f>
        <v>214.14791327546641</v>
      </c>
      <c r="G25" s="483">
        <f>current_gdp_industry!G25/constant_gdp_industry!G25*100</f>
        <v>293.98536774941067</v>
      </c>
      <c r="H25" s="483">
        <f>current_gdp_industry!H25/constant_gdp_industry!H25*100</f>
        <v>148.44601004568315</v>
      </c>
      <c r="I25" s="126">
        <f>current_gdp_industry!I25/constant_gdp_industry!I25*100</f>
        <v>172.0543355207499</v>
      </c>
    </row>
    <row r="26" spans="2:9" ht="20.25" customHeight="1">
      <c r="B26" s="480" t="s">
        <v>305</v>
      </c>
      <c r="C26" s="515"/>
      <c r="D26" s="125">
        <f>current_gdp_industry!C26/constant_gdp_industry!C26*100</f>
        <v>162.45380510692024</v>
      </c>
      <c r="E26" s="125">
        <f>current_gdp_industry!E26/constant_gdp_industry!E26*100</f>
        <v>181.11324640320328</v>
      </c>
      <c r="F26" s="483">
        <f>current_gdp_industry!F26/constant_gdp_industry!F26*100</f>
        <v>214.25281021424883</v>
      </c>
      <c r="G26" s="483">
        <f>current_gdp_industry!G26/constant_gdp_industry!G26*100</f>
        <v>280.32918343062727</v>
      </c>
      <c r="H26" s="483">
        <f>current_gdp_industry!H26/constant_gdp_industry!H26*100</f>
        <v>136.92136196818581</v>
      </c>
      <c r="I26" s="126">
        <f>current_gdp_industry!I26/constant_gdp_industry!I26*100</f>
        <v>164.91136396143204</v>
      </c>
    </row>
    <row r="27" spans="2:9" ht="20.25" customHeight="1">
      <c r="B27" s="480" t="s">
        <v>306</v>
      </c>
      <c r="C27" s="515"/>
      <c r="D27" s="125">
        <f>current_gdp_industry!C27/constant_gdp_industry!C27*100</f>
        <v>157.56141653373351</v>
      </c>
      <c r="E27" s="125">
        <f>current_gdp_industry!E27/constant_gdp_industry!E27*100</f>
        <v>161.11648744197464</v>
      </c>
      <c r="F27" s="483">
        <f>current_gdp_industry!F27/constant_gdp_industry!F27*100</f>
        <v>215.35151600547638</v>
      </c>
      <c r="G27" s="483">
        <f>current_gdp_industry!G27/constant_gdp_industry!G27*100</f>
        <v>281.80615190835704</v>
      </c>
      <c r="H27" s="483">
        <f>current_gdp_industry!H27/constant_gdp_industry!H27*100</f>
        <v>151.85384052859433</v>
      </c>
      <c r="I27" s="126">
        <f>current_gdp_industry!I27/constant_gdp_industry!I27*100</f>
        <v>160.9440543176793</v>
      </c>
    </row>
    <row r="28" spans="2:9" ht="13.5" customHeight="1">
      <c r="B28" s="66" t="s">
        <v>307</v>
      </c>
      <c r="C28" s="466"/>
      <c r="D28" s="516"/>
      <c r="E28" s="516"/>
      <c r="F28" s="516"/>
      <c r="G28" s="516"/>
      <c r="H28" s="516"/>
      <c r="I28" s="128"/>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M52"/>
  <sheetViews>
    <sheetView topLeftCell="A40" workbookViewId="0">
      <selection activeCell="I48" sqref="I48:I51"/>
    </sheetView>
  </sheetViews>
  <sheetFormatPr defaultColWidth="9.109375" defaultRowHeight="13.8"/>
  <cols>
    <col min="1" max="1" width="1.44140625" style="13" customWidth="1"/>
    <col min="2" max="2" width="9.33203125" style="13" bestFit="1" customWidth="1"/>
    <col min="3" max="3" width="12.33203125" style="13" bestFit="1" customWidth="1"/>
    <col min="4" max="4" width="9.88671875" style="13" customWidth="1"/>
    <col min="5" max="5" width="11" style="13" customWidth="1"/>
    <col min="6" max="6" width="9.44140625" style="13" customWidth="1"/>
    <col min="7" max="7" width="8.88671875" style="13" customWidth="1"/>
    <col min="8" max="8" width="14.109375" style="13" customWidth="1"/>
    <col min="9" max="9" width="10.109375" style="13" customWidth="1"/>
    <col min="10" max="10" width="9.88671875" style="12" customWidth="1"/>
    <col min="11" max="11" width="10.44140625" style="13" customWidth="1"/>
    <col min="12" max="226" width="9.109375" style="13"/>
    <col min="227" max="227" width="6" style="13" customWidth="1"/>
    <col min="228" max="228" width="3.44140625" style="13" customWidth="1"/>
    <col min="229" max="229" width="8.109375" style="13" customWidth="1"/>
    <col min="230" max="232" width="6.44140625" style="13" customWidth="1"/>
    <col min="233" max="233" width="6.109375" style="13" customWidth="1"/>
    <col min="234" max="234" width="8" style="13" customWidth="1"/>
    <col min="235" max="235" width="6.44140625" style="13" customWidth="1"/>
    <col min="236" max="236" width="6.88671875" style="13" customWidth="1"/>
    <col min="237" max="237" width="8" style="13" customWidth="1"/>
    <col min="238" max="238" width="8.44140625" style="13" customWidth="1"/>
    <col min="239" max="239" width="6.44140625" style="13" customWidth="1"/>
    <col min="240" max="240" width="7.88671875" style="13" customWidth="1"/>
    <col min="241" max="241" width="6.88671875" style="13" customWidth="1"/>
    <col min="242" max="242" width="7.109375" style="13" customWidth="1"/>
    <col min="243" max="243" width="7.44140625" style="13" customWidth="1"/>
    <col min="244" max="244" width="8" style="13" customWidth="1"/>
    <col min="245" max="245" width="7.88671875" style="13" customWidth="1"/>
    <col min="246" max="246" width="7.109375" style="13" customWidth="1"/>
    <col min="247" max="247" width="7" style="13" customWidth="1"/>
    <col min="248" max="248" width="8.88671875" style="13" customWidth="1"/>
    <col min="249" max="249" width="8.44140625" style="13" customWidth="1"/>
    <col min="250" max="250" width="9" style="13" customWidth="1"/>
    <col min="251" max="16384" width="9.109375" style="13"/>
  </cols>
  <sheetData>
    <row r="1" spans="2:12" ht="33" customHeight="1">
      <c r="B1" s="852" t="s">
        <v>331</v>
      </c>
      <c r="C1" s="853"/>
      <c r="D1" s="853"/>
      <c r="E1" s="853"/>
      <c r="F1" s="853"/>
      <c r="G1" s="853"/>
      <c r="H1" s="853"/>
      <c r="I1" s="853"/>
      <c r="J1" s="854"/>
      <c r="K1" s="580"/>
    </row>
    <row r="2" spans="2:12" ht="25.5" customHeight="1">
      <c r="B2" s="819" t="s">
        <v>422</v>
      </c>
      <c r="C2" s="814" t="s">
        <v>295</v>
      </c>
      <c r="D2" s="815"/>
      <c r="E2" s="816"/>
      <c r="F2" s="816"/>
      <c r="G2" s="816"/>
      <c r="H2" s="816"/>
      <c r="I2" s="816"/>
      <c r="J2" s="68"/>
    </row>
    <row r="3" spans="2:12" s="12" customFormat="1" ht="124.5" customHeight="1">
      <c r="B3" s="818"/>
      <c r="C3" s="77" t="s">
        <v>233</v>
      </c>
      <c r="D3" s="77" t="s">
        <v>425</v>
      </c>
      <c r="E3" s="405" t="s">
        <v>43</v>
      </c>
      <c r="F3" s="406" t="s">
        <v>409</v>
      </c>
      <c r="G3" s="406" t="s">
        <v>424</v>
      </c>
      <c r="H3" s="406" t="s">
        <v>46</v>
      </c>
      <c r="I3" s="406" t="s">
        <v>72</v>
      </c>
      <c r="J3" s="406" t="s">
        <v>430</v>
      </c>
    </row>
    <row r="4" spans="2:12" ht="21" customHeight="1">
      <c r="B4" s="540" t="s">
        <v>365</v>
      </c>
      <c r="C4" s="660">
        <v>-12.710310495547702</v>
      </c>
      <c r="D4" s="660">
        <v>-3.9328510291434071</v>
      </c>
      <c r="E4" s="661">
        <v>2.2895629611828809</v>
      </c>
      <c r="F4" s="661">
        <v>-1.9087914415011511</v>
      </c>
      <c r="G4" s="661">
        <v>4.2093148836698049</v>
      </c>
      <c r="H4" s="661">
        <v>5.9704652498418795</v>
      </c>
      <c r="I4" s="661">
        <v>-2.7443215473941649</v>
      </c>
      <c r="J4" s="661">
        <v>-2.7443215473941649</v>
      </c>
      <c r="L4" s="445"/>
    </row>
    <row r="5" spans="2:12" ht="21" customHeight="1">
      <c r="B5" s="540" t="s">
        <v>366</v>
      </c>
      <c r="C5" s="660">
        <v>-8.7092720665437469</v>
      </c>
      <c r="D5" s="660">
        <v>-10.263186287463043</v>
      </c>
      <c r="E5" s="661">
        <v>-1.9144309589178619</v>
      </c>
      <c r="F5" s="661">
        <v>-8.1230784283418132</v>
      </c>
      <c r="G5" s="661">
        <v>5.4258405283932944</v>
      </c>
      <c r="H5" s="661">
        <v>-3.3852993158490108E-2</v>
      </c>
      <c r="I5" s="661">
        <v>-3.8850910751430376</v>
      </c>
      <c r="J5" s="661">
        <v>-3.8850910751430376</v>
      </c>
      <c r="L5" s="445"/>
    </row>
    <row r="6" spans="2:12" ht="21" customHeight="1">
      <c r="B6" s="540" t="s">
        <v>367</v>
      </c>
      <c r="C6" s="660">
        <v>23.609304551963618</v>
      </c>
      <c r="D6" s="660">
        <v>8.6413561043468405</v>
      </c>
      <c r="E6" s="661">
        <v>-17.855289325320314</v>
      </c>
      <c r="F6" s="661">
        <v>0.85951340040288926</v>
      </c>
      <c r="G6" s="661">
        <v>49.566351774606972</v>
      </c>
      <c r="H6" s="661">
        <v>-9.5785274764185431</v>
      </c>
      <c r="I6" s="661">
        <v>-0.45093313985974248</v>
      </c>
      <c r="J6" s="661">
        <v>-0.45093313985974248</v>
      </c>
      <c r="L6" s="445"/>
    </row>
    <row r="7" spans="2:12" ht="21" customHeight="1">
      <c r="B7" s="540" t="s">
        <v>368</v>
      </c>
      <c r="C7" s="660">
        <v>-6.5139159755258191</v>
      </c>
      <c r="D7" s="660">
        <v>9.1555775982261167</v>
      </c>
      <c r="E7" s="661">
        <v>-13.915181245866293</v>
      </c>
      <c r="F7" s="661">
        <v>24.147959976164529</v>
      </c>
      <c r="G7" s="661">
        <v>-26.007325683799522</v>
      </c>
      <c r="H7" s="661">
        <v>10.564410808601551</v>
      </c>
      <c r="I7" s="661">
        <v>-4.1753023046037185</v>
      </c>
      <c r="J7" s="661">
        <v>-4.1753023046037185</v>
      </c>
      <c r="L7" s="445"/>
    </row>
    <row r="8" spans="2:12" ht="21" customHeight="1">
      <c r="B8" s="540" t="s">
        <v>369</v>
      </c>
      <c r="C8" s="660">
        <v>3.010444220304592</v>
      </c>
      <c r="D8" s="660">
        <v>-6.4185419241270552</v>
      </c>
      <c r="E8" s="661">
        <v>43.396684433619015</v>
      </c>
      <c r="F8" s="661">
        <v>-16.605352092123056</v>
      </c>
      <c r="G8" s="661">
        <v>4.9865935758019191</v>
      </c>
      <c r="H8" s="661">
        <v>-10.000756160809161</v>
      </c>
      <c r="I8" s="661">
        <v>9.5722128224605285</v>
      </c>
      <c r="J8" s="661">
        <v>9.5722128224605285</v>
      </c>
      <c r="L8" s="445"/>
    </row>
    <row r="9" spans="2:12" ht="21" customHeight="1">
      <c r="B9" s="540" t="s">
        <v>370</v>
      </c>
      <c r="C9" s="660">
        <v>4.0645138623260948</v>
      </c>
      <c r="D9" s="660">
        <v>7.3690897061797358</v>
      </c>
      <c r="E9" s="661">
        <v>-3.916956287075223</v>
      </c>
      <c r="F9" s="661">
        <v>-8.3937700876063275</v>
      </c>
      <c r="G9" s="661">
        <v>0.97181977350906834</v>
      </c>
      <c r="H9" s="661">
        <v>15.882502303898178</v>
      </c>
      <c r="I9" s="661">
        <v>3.4729033578298356</v>
      </c>
      <c r="J9" s="661">
        <v>3.4729033578298356</v>
      </c>
      <c r="L9" s="445"/>
    </row>
    <row r="10" spans="2:12" ht="20.25" customHeight="1">
      <c r="B10" s="540" t="s">
        <v>371</v>
      </c>
      <c r="C10" s="660">
        <v>0.76213820011518862</v>
      </c>
      <c r="D10" s="660">
        <v>7.3062786443942969</v>
      </c>
      <c r="E10" s="661">
        <v>7.1194820919409949</v>
      </c>
      <c r="F10" s="661">
        <v>5.3976849477372895</v>
      </c>
      <c r="G10" s="661">
        <v>-0.15719802709772068</v>
      </c>
      <c r="H10" s="661">
        <v>-14.662793849072671</v>
      </c>
      <c r="I10" s="661">
        <v>-0.93520089119022032</v>
      </c>
      <c r="J10" s="661">
        <v>-0.93520089119023453</v>
      </c>
      <c r="L10" s="445"/>
    </row>
    <row r="11" spans="2:12" ht="20.25" customHeight="1">
      <c r="B11" s="540" t="s">
        <v>372</v>
      </c>
      <c r="C11" s="661">
        <v>-8.5639037116463754</v>
      </c>
      <c r="D11" s="660">
        <v>-5.4702051807087173</v>
      </c>
      <c r="E11" s="660">
        <v>-6.1089978888617225</v>
      </c>
      <c r="F11" s="660">
        <v>8.948915802711781</v>
      </c>
      <c r="G11" s="660">
        <v>14.480880507809005</v>
      </c>
      <c r="H11" s="660">
        <v>13.510944385507798</v>
      </c>
      <c r="I11" s="660">
        <v>-1.9958631097529889</v>
      </c>
      <c r="J11" s="661">
        <v>-1.9958631097529889</v>
      </c>
      <c r="L11" s="445"/>
    </row>
    <row r="12" spans="2:12" ht="20.25" customHeight="1">
      <c r="B12" s="540" t="s">
        <v>373</v>
      </c>
      <c r="C12" s="660">
        <v>1.1822685619602851</v>
      </c>
      <c r="D12" s="660">
        <v>-4.4765658321788067</v>
      </c>
      <c r="E12" s="660">
        <v>0.98979614696696672</v>
      </c>
      <c r="F12" s="660">
        <v>16.639353504638052</v>
      </c>
      <c r="G12" s="660">
        <v>-0.54285302410804093</v>
      </c>
      <c r="H12" s="661">
        <v>5.0180079425428801</v>
      </c>
      <c r="I12" s="660">
        <v>2.5465670327973697</v>
      </c>
      <c r="J12" s="661">
        <v>2.5465670327973839</v>
      </c>
      <c r="L12" s="445"/>
    </row>
    <row r="13" spans="2:12" ht="20.25" customHeight="1">
      <c r="B13" s="540" t="s">
        <v>374</v>
      </c>
      <c r="C13" s="660">
        <v>-7.5064220058485915</v>
      </c>
      <c r="D13" s="660">
        <v>-1.5932880986756004</v>
      </c>
      <c r="E13" s="660">
        <v>-9.9533019029122016</v>
      </c>
      <c r="F13" s="660">
        <v>-1.9586686843389316</v>
      </c>
      <c r="G13" s="660">
        <v>-3.6958463443486664</v>
      </c>
      <c r="H13" s="660">
        <v>0.25546281221147638</v>
      </c>
      <c r="I13" s="660">
        <v>-6.0464188414188271</v>
      </c>
      <c r="J13" s="661">
        <v>-6.0464188414188271</v>
      </c>
      <c r="L13" s="445"/>
    </row>
    <row r="14" spans="2:12" ht="20.25" customHeight="1">
      <c r="B14" s="540" t="s">
        <v>375</v>
      </c>
      <c r="C14" s="660">
        <v>0.14510651023800847</v>
      </c>
      <c r="D14" s="660">
        <v>19.900867357019351</v>
      </c>
      <c r="E14" s="660">
        <v>13.94126842642163</v>
      </c>
      <c r="F14" s="660">
        <v>9.7536996680775587</v>
      </c>
      <c r="G14" s="660">
        <v>0.99457036739865146</v>
      </c>
      <c r="H14" s="660">
        <v>3.512555048759225E-2</v>
      </c>
      <c r="I14" s="660">
        <v>4.9190815385196771</v>
      </c>
      <c r="J14" s="661">
        <v>4.9190815385196771</v>
      </c>
      <c r="L14" s="445"/>
    </row>
    <row r="15" spans="2:12" ht="20.25" customHeight="1">
      <c r="B15" s="540" t="s">
        <v>376</v>
      </c>
      <c r="C15" s="660">
        <v>-4.6168371576122809</v>
      </c>
      <c r="D15" s="660">
        <v>-29.251756502424868</v>
      </c>
      <c r="E15" s="660">
        <v>-6.1082820185010149</v>
      </c>
      <c r="F15" s="660">
        <v>-3.8539982166373363</v>
      </c>
      <c r="G15" s="660">
        <v>-3.0362474695024844</v>
      </c>
      <c r="H15" s="660">
        <v>11.274895185028825</v>
      </c>
      <c r="I15" s="660">
        <v>-0.90764721731220277</v>
      </c>
      <c r="J15" s="661">
        <v>-0.90764721731220277</v>
      </c>
      <c r="L15" s="445"/>
    </row>
    <row r="16" spans="2:12" ht="20.25" customHeight="1">
      <c r="B16" s="607" t="s">
        <v>377</v>
      </c>
      <c r="C16" s="660">
        <v>-11.620800196465069</v>
      </c>
      <c r="D16" s="660">
        <v>-49.991790679746138</v>
      </c>
      <c r="E16" s="660">
        <v>13.249696400948352</v>
      </c>
      <c r="F16" s="660">
        <v>-11.965587197744597</v>
      </c>
      <c r="G16" s="660">
        <v>-9.5382354855559299</v>
      </c>
      <c r="H16" s="660">
        <v>-10.059381036387492</v>
      </c>
      <c r="I16" s="660">
        <v>-2.9374534876001519</v>
      </c>
      <c r="J16" s="661">
        <v>-2.9374534876001377</v>
      </c>
      <c r="L16" s="445"/>
    </row>
    <row r="17" spans="2:12" ht="20.25" customHeight="1">
      <c r="B17" s="607" t="s">
        <v>378</v>
      </c>
      <c r="C17" s="660">
        <v>40.091887580426203</v>
      </c>
      <c r="D17" s="660">
        <v>146.35939693583217</v>
      </c>
      <c r="E17" s="660">
        <v>-5.2111966611080476</v>
      </c>
      <c r="F17" s="660">
        <v>-13.211052415531839</v>
      </c>
      <c r="G17" s="660">
        <v>-1.3539134626450249</v>
      </c>
      <c r="H17" s="660">
        <v>18.130192965928288</v>
      </c>
      <c r="I17" s="660">
        <v>14.075677946699997</v>
      </c>
      <c r="J17" s="661">
        <v>14.075677946700011</v>
      </c>
      <c r="L17" s="576"/>
    </row>
    <row r="18" spans="2:12" ht="20.25" customHeight="1">
      <c r="B18" s="607" t="s">
        <v>379</v>
      </c>
      <c r="C18" s="660">
        <v>-1.9906982016675414</v>
      </c>
      <c r="D18" s="660">
        <v>23.731068416936168</v>
      </c>
      <c r="E18" s="660">
        <v>10.085276846594212</v>
      </c>
      <c r="F18" s="660">
        <v>20.493826326592639</v>
      </c>
      <c r="G18" s="660">
        <v>-0.41867184652360834</v>
      </c>
      <c r="H18" s="660">
        <v>-17.034175025849819</v>
      </c>
      <c r="I18" s="660">
        <v>-1.7556219881996356</v>
      </c>
      <c r="J18" s="661">
        <v>-1.7556219881996356</v>
      </c>
      <c r="L18" s="576"/>
    </row>
    <row r="19" spans="2:12" ht="20.25" customHeight="1">
      <c r="B19" s="607" t="s">
        <v>380</v>
      </c>
      <c r="C19" s="660">
        <v>1.7419442651694652</v>
      </c>
      <c r="D19" s="660">
        <v>1.7989559093955592</v>
      </c>
      <c r="E19" s="661">
        <v>3.6774824119204936</v>
      </c>
      <c r="F19" s="660">
        <v>11.327323560487642</v>
      </c>
      <c r="G19" s="660">
        <v>5.544036958717129</v>
      </c>
      <c r="H19" s="660">
        <v>18.974205167418191</v>
      </c>
      <c r="I19" s="660">
        <v>6.9202653038069428</v>
      </c>
      <c r="J19" s="661">
        <v>6.9202653038069144</v>
      </c>
      <c r="L19" s="576"/>
    </row>
    <row r="20" spans="2:12" ht="17.25" customHeight="1">
      <c r="B20" s="607" t="s">
        <v>381</v>
      </c>
      <c r="C20" s="662">
        <v>0.69031069648441701</v>
      </c>
      <c r="D20" s="660">
        <v>-2.312608531870012</v>
      </c>
      <c r="E20" s="662">
        <v>-0.2746828022564074</v>
      </c>
      <c r="F20" s="662">
        <v>6.0323518736921073</v>
      </c>
      <c r="G20" s="662">
        <v>3.4256282575465491</v>
      </c>
      <c r="H20" s="662">
        <v>-6.279018873811637</v>
      </c>
      <c r="I20" s="660">
        <v>-1.2711626648846135</v>
      </c>
      <c r="J20" s="661">
        <v>-1.2711626648846135</v>
      </c>
      <c r="L20" s="576"/>
    </row>
    <row r="21" spans="2:12" ht="17.25" customHeight="1">
      <c r="B21" s="607" t="s">
        <v>382</v>
      </c>
      <c r="C21" s="660">
        <v>17.438307449425878</v>
      </c>
      <c r="D21" s="660">
        <v>42.404819210836081</v>
      </c>
      <c r="E21" s="663">
        <v>0.53890061870880857</v>
      </c>
      <c r="F21" s="660">
        <v>-2.9892417103987583</v>
      </c>
      <c r="G21" s="660">
        <v>2.0989999242743096</v>
      </c>
      <c r="H21" s="660">
        <v>13.260712150127233</v>
      </c>
      <c r="I21" s="660">
        <v>9.4648475485933972</v>
      </c>
      <c r="J21" s="661">
        <v>9.4648475485933972</v>
      </c>
      <c r="L21" s="576"/>
    </row>
    <row r="22" spans="2:12" ht="17.25" customHeight="1">
      <c r="B22" s="607" t="s">
        <v>383</v>
      </c>
      <c r="C22" s="660">
        <v>18.565697997207664</v>
      </c>
      <c r="D22" s="660">
        <v>13.444146086823409</v>
      </c>
      <c r="E22" s="663">
        <v>-8.0280036734477989</v>
      </c>
      <c r="F22" s="660">
        <v>3.5252426079761818</v>
      </c>
      <c r="G22" s="660">
        <v>2.0636854783163869</v>
      </c>
      <c r="H22" s="660">
        <v>-19.781866056816597</v>
      </c>
      <c r="I22" s="660">
        <v>-0.73496332314026347</v>
      </c>
      <c r="J22" s="661">
        <v>-0.73496332314027768</v>
      </c>
      <c r="L22" s="576"/>
    </row>
    <row r="23" spans="2:12" ht="17.25" customHeight="1">
      <c r="B23" s="607" t="s">
        <v>384</v>
      </c>
      <c r="C23" s="660">
        <v>-8.7569957648234009</v>
      </c>
      <c r="D23" s="660">
        <v>-21.361575507953816</v>
      </c>
      <c r="E23" s="663">
        <v>25.998878169431876</v>
      </c>
      <c r="F23" s="660">
        <v>1.2272448655379833</v>
      </c>
      <c r="G23" s="660">
        <v>-8.4310583008275586</v>
      </c>
      <c r="H23" s="660">
        <v>13.817008972269093</v>
      </c>
      <c r="I23" s="660">
        <v>6.7185069648980686</v>
      </c>
      <c r="J23" s="661">
        <v>6.7185069648980402</v>
      </c>
      <c r="L23" s="576"/>
    </row>
    <row r="24" spans="2:12" ht="17.25" customHeight="1">
      <c r="B24" s="607" t="s">
        <v>385</v>
      </c>
      <c r="C24" s="660">
        <v>-1.2649763328365822</v>
      </c>
      <c r="D24" s="660">
        <v>-10.441136849107053</v>
      </c>
      <c r="E24" s="663">
        <v>-16.760707116610334</v>
      </c>
      <c r="F24" s="660">
        <v>8.2451760699757841</v>
      </c>
      <c r="G24" s="660">
        <v>1.4209395576642692E-2</v>
      </c>
      <c r="H24" s="660">
        <v>0.52166993234897063</v>
      </c>
      <c r="I24" s="660">
        <v>-6.0007632955904739</v>
      </c>
      <c r="J24" s="661">
        <v>-6.0007632955904882</v>
      </c>
      <c r="L24" s="576"/>
    </row>
    <row r="25" spans="2:12" ht="17.25" customHeight="1">
      <c r="B25" s="607" t="s">
        <v>386</v>
      </c>
      <c r="C25" s="660">
        <v>22.864029844551311</v>
      </c>
      <c r="D25" s="660">
        <v>30.424705371904821</v>
      </c>
      <c r="E25" s="663">
        <v>5.315320610224461</v>
      </c>
      <c r="F25" s="660">
        <v>-6.6869786415666255</v>
      </c>
      <c r="G25" s="660">
        <v>3.0599194229860274</v>
      </c>
      <c r="H25" s="660">
        <v>11.163350647146714</v>
      </c>
      <c r="I25" s="660">
        <v>13.204678122260276</v>
      </c>
      <c r="J25" s="661">
        <v>13.20467812226029</v>
      </c>
      <c r="L25" s="576"/>
    </row>
    <row r="26" spans="2:12" ht="17.25" customHeight="1">
      <c r="B26" s="607" t="s">
        <v>387</v>
      </c>
      <c r="C26" s="660">
        <v>1.0089950305067532</v>
      </c>
      <c r="D26" s="660">
        <v>6.0356515176707859</v>
      </c>
      <c r="E26" s="663">
        <v>-8.0057990145809441</v>
      </c>
      <c r="F26" s="660">
        <v>-3.5403683104937471</v>
      </c>
      <c r="G26" s="660">
        <v>0.96825779034033133</v>
      </c>
      <c r="H26" s="660">
        <v>-20.049989344091529</v>
      </c>
      <c r="I26" s="660">
        <v>-6.7184685076495043</v>
      </c>
      <c r="J26" s="661">
        <v>-6.7184685076495185</v>
      </c>
      <c r="L26" s="576"/>
    </row>
    <row r="27" spans="2:12" ht="17.25" customHeight="1">
      <c r="B27" s="607" t="s">
        <v>388</v>
      </c>
      <c r="C27" s="660">
        <v>-7.5126377931038775</v>
      </c>
      <c r="D27" s="660">
        <v>-9.7035346357449157</v>
      </c>
      <c r="E27" s="663">
        <v>39.485075682533989</v>
      </c>
      <c r="F27" s="660">
        <v>5.1481692835399571</v>
      </c>
      <c r="G27" s="660">
        <v>-8.1296332643815674</v>
      </c>
      <c r="H27" s="660">
        <v>4.97364029737804</v>
      </c>
      <c r="I27" s="660">
        <v>8.8612283257963469</v>
      </c>
      <c r="J27" s="661">
        <v>8.8612283257963469</v>
      </c>
      <c r="L27" s="576"/>
    </row>
    <row r="28" spans="2:12" ht="17.25" customHeight="1">
      <c r="B28" s="607" t="s">
        <v>389</v>
      </c>
      <c r="C28" s="660">
        <v>9.7813723140213682</v>
      </c>
      <c r="D28" s="660">
        <v>3.9510323450150651</v>
      </c>
      <c r="E28" s="663">
        <v>-15.734664344736487</v>
      </c>
      <c r="F28" s="660">
        <v>-7.0901576110758526</v>
      </c>
      <c r="G28" s="660">
        <v>-2.479277029822228</v>
      </c>
      <c r="H28" s="660">
        <v>6.4592442628988493</v>
      </c>
      <c r="I28" s="660">
        <v>-0.88360642030080783</v>
      </c>
      <c r="J28" s="661">
        <v>-0.88360642030079362</v>
      </c>
      <c r="L28" s="576"/>
    </row>
    <row r="29" spans="2:12" ht="17.25" customHeight="1">
      <c r="B29" s="607" t="s">
        <v>390</v>
      </c>
      <c r="C29" s="660">
        <v>7.752638195286778</v>
      </c>
      <c r="D29" s="660">
        <v>16.054983705072587</v>
      </c>
      <c r="E29" s="663">
        <v>-2.8910895660535516</v>
      </c>
      <c r="F29" s="660">
        <v>19.061783436040145</v>
      </c>
      <c r="G29" s="660">
        <v>8.4249588198566698</v>
      </c>
      <c r="H29" s="660">
        <v>2.1411659745156157</v>
      </c>
      <c r="I29" s="660">
        <v>3.5890006681174924</v>
      </c>
      <c r="J29" s="661">
        <v>3.5890006681174924</v>
      </c>
      <c r="L29" s="576"/>
    </row>
    <row r="30" spans="2:12" ht="17.25" customHeight="1">
      <c r="B30" s="607" t="s">
        <v>391</v>
      </c>
      <c r="C30" s="660">
        <v>-5.601264589289741</v>
      </c>
      <c r="D30" s="660">
        <v>-4.1542246139305661</v>
      </c>
      <c r="E30" s="663">
        <v>-19.123214294452254</v>
      </c>
      <c r="F30" s="660">
        <v>5.9176447381586286</v>
      </c>
      <c r="G30" s="660">
        <v>-1.7753646047379448</v>
      </c>
      <c r="H30" s="660">
        <v>-13.502494775729119</v>
      </c>
      <c r="I30" s="660">
        <v>-10.762415593209951</v>
      </c>
      <c r="J30" s="661">
        <v>-10.762415593209951</v>
      </c>
      <c r="L30" s="576"/>
    </row>
    <row r="31" spans="2:12" ht="17.25" customHeight="1">
      <c r="B31" s="540" t="s">
        <v>392</v>
      </c>
      <c r="C31" s="660">
        <v>-9.1419206974799323</v>
      </c>
      <c r="D31" s="660">
        <v>-7.0285511781715115</v>
      </c>
      <c r="E31" s="663">
        <v>54.611360068003677</v>
      </c>
      <c r="F31" s="660">
        <v>1.0614154356132417</v>
      </c>
      <c r="G31" s="660">
        <v>-10.734553956583667</v>
      </c>
      <c r="H31" s="660">
        <v>3.3659610105714108</v>
      </c>
      <c r="I31" s="660">
        <v>10.634024510605201</v>
      </c>
      <c r="J31" s="661">
        <v>10.634024510605201</v>
      </c>
      <c r="L31" s="576"/>
    </row>
    <row r="32" spans="2:12" ht="17.25" customHeight="1">
      <c r="B32" s="540" t="s">
        <v>393</v>
      </c>
      <c r="C32" s="660">
        <v>5.2061017785231485</v>
      </c>
      <c r="D32" s="660">
        <v>-2.9416509063564149</v>
      </c>
      <c r="E32" s="663">
        <v>-32.558447018774714</v>
      </c>
      <c r="F32" s="660">
        <v>-6.3694055845742668</v>
      </c>
      <c r="G32" s="660">
        <v>-10.22171686215421</v>
      </c>
      <c r="H32" s="660">
        <v>10.15607338622479</v>
      </c>
      <c r="I32" s="660">
        <v>-8.4274744068748788</v>
      </c>
      <c r="J32" s="661">
        <v>-8.4274744068748788</v>
      </c>
      <c r="L32" s="445"/>
    </row>
    <row r="33" spans="2:12" ht="17.25" customHeight="1">
      <c r="B33" s="540" t="s">
        <v>394</v>
      </c>
      <c r="C33" s="660">
        <v>-10.068289491895172</v>
      </c>
      <c r="D33" s="660">
        <v>-0.3153386226065038</v>
      </c>
      <c r="E33" s="663">
        <v>20.431228537105909</v>
      </c>
      <c r="F33" s="660">
        <v>7.7693737556540299</v>
      </c>
      <c r="G33" s="660">
        <v>58.981780004763777</v>
      </c>
      <c r="H33" s="660">
        <v>4.4812141639972083</v>
      </c>
      <c r="I33" s="660">
        <v>2.8864822005954665</v>
      </c>
      <c r="J33" s="661">
        <v>2.8864822005954665</v>
      </c>
      <c r="L33" s="445"/>
    </row>
    <row r="34" spans="2:12" ht="17.25" customHeight="1">
      <c r="B34" s="540" t="s">
        <v>395</v>
      </c>
      <c r="C34" s="660">
        <v>-0.88966552594679627</v>
      </c>
      <c r="D34" s="660">
        <v>-4.7941247124896336E-3</v>
      </c>
      <c r="E34" s="663">
        <v>1.3074892751582468</v>
      </c>
      <c r="F34" s="660">
        <v>-5.0478571646311963</v>
      </c>
      <c r="G34" s="660">
        <v>-18.669207009586245</v>
      </c>
      <c r="H34" s="660">
        <v>-5.4827645183642204</v>
      </c>
      <c r="I34" s="660">
        <v>-1.6799577333890312</v>
      </c>
      <c r="J34" s="661">
        <v>-1.679957733389017</v>
      </c>
      <c r="L34" s="445"/>
    </row>
    <row r="35" spans="2:12" ht="17.25" customHeight="1">
      <c r="B35" s="540" t="s">
        <v>396</v>
      </c>
      <c r="C35" s="660">
        <v>-4.7965447415103171</v>
      </c>
      <c r="D35" s="660">
        <v>-9.3280049096874222</v>
      </c>
      <c r="E35" s="663">
        <v>24.930127346610846</v>
      </c>
      <c r="F35" s="660">
        <v>1.2590319255032227</v>
      </c>
      <c r="G35" s="660">
        <v>-12.433076017783463</v>
      </c>
      <c r="H35" s="660">
        <v>6.6804545446222221</v>
      </c>
      <c r="I35" s="660">
        <v>7.6262463242543532</v>
      </c>
      <c r="J35" s="661">
        <v>7.6262463242543532</v>
      </c>
      <c r="L35" s="445"/>
    </row>
    <row r="36" spans="2:12" ht="17.25" customHeight="1">
      <c r="B36" s="540" t="s">
        <v>397</v>
      </c>
      <c r="C36" s="660">
        <v>-6.2445308212248847</v>
      </c>
      <c r="D36" s="660">
        <v>-8.7202649692915202</v>
      </c>
      <c r="E36" s="663">
        <v>-28.769597981249007</v>
      </c>
      <c r="F36" s="660">
        <v>6.1706053639751417</v>
      </c>
      <c r="G36" s="660">
        <v>21.165680224861532</v>
      </c>
      <c r="H36" s="660">
        <v>3.6748673714654956E-2</v>
      </c>
      <c r="I36" s="660">
        <v>-12.751969860930373</v>
      </c>
      <c r="J36" s="661">
        <v>-12.751969860930373</v>
      </c>
      <c r="L36" s="445"/>
    </row>
    <row r="37" spans="2:12" ht="17.25" customHeight="1">
      <c r="B37" s="540" t="s">
        <v>398</v>
      </c>
      <c r="C37" s="660">
        <v>2.0509121444781186</v>
      </c>
      <c r="D37" s="660">
        <v>9.2745079726434199</v>
      </c>
      <c r="E37" s="663">
        <v>19.498507961155127</v>
      </c>
      <c r="F37" s="660">
        <v>5.7544730897962353</v>
      </c>
      <c r="G37" s="660">
        <v>38.955149651207023</v>
      </c>
      <c r="H37" s="660">
        <v>1.1224599917074869</v>
      </c>
      <c r="I37" s="660">
        <v>7.9631511491594011</v>
      </c>
      <c r="J37" s="661">
        <v>7.9631511491594154</v>
      </c>
      <c r="L37" s="445"/>
    </row>
    <row r="38" spans="2:12" ht="17.25" customHeight="1">
      <c r="B38" s="540" t="s">
        <v>399</v>
      </c>
      <c r="C38" s="660">
        <v>2.1288300777400053</v>
      </c>
      <c r="D38" s="660">
        <v>-1.5418171585396721</v>
      </c>
      <c r="E38" s="663">
        <v>7.8568385457519838</v>
      </c>
      <c r="F38" s="660">
        <v>3.0067865947711852</v>
      </c>
      <c r="G38" s="660">
        <v>-1.198643289575557</v>
      </c>
      <c r="H38" s="660">
        <v>-5.7101614663904599</v>
      </c>
      <c r="I38" s="660">
        <v>2.2443475902437626</v>
      </c>
      <c r="J38" s="661">
        <v>2.2443475902437626</v>
      </c>
      <c r="L38" s="445"/>
    </row>
    <row r="39" spans="2:12" ht="17.25" customHeight="1">
      <c r="B39" s="608" t="s">
        <v>442</v>
      </c>
      <c r="C39" s="660">
        <v>0.95320222336184202</v>
      </c>
      <c r="D39" s="660">
        <v>-7.5706578199407915</v>
      </c>
      <c r="E39" s="663">
        <v>11.188224873709629</v>
      </c>
      <c r="F39" s="660">
        <v>-7.4460536724649131</v>
      </c>
      <c r="G39" s="660">
        <v>-37.746814583244536</v>
      </c>
      <c r="H39" s="660">
        <v>-0.7118013378611181</v>
      </c>
      <c r="I39" s="660">
        <v>3.2529849700122497</v>
      </c>
      <c r="J39" s="661">
        <v>3.2529849700122497</v>
      </c>
      <c r="L39" s="445"/>
    </row>
    <row r="40" spans="2:12" ht="17.25" customHeight="1">
      <c r="B40" s="608" t="s">
        <v>443</v>
      </c>
      <c r="C40" s="660">
        <v>1.9331875914650567</v>
      </c>
      <c r="D40" s="660">
        <v>-15.510113686697167</v>
      </c>
      <c r="E40" s="663">
        <v>-25.954884477218883</v>
      </c>
      <c r="F40" s="660">
        <v>-3.1802721088435391</v>
      </c>
      <c r="G40" s="660">
        <v>13.920215792953684</v>
      </c>
      <c r="H40" s="660">
        <v>3.2204637467795294</v>
      </c>
      <c r="I40" s="660">
        <v>-8.7876555355457526</v>
      </c>
      <c r="J40" s="661">
        <v>-8.7876555355457526</v>
      </c>
      <c r="L40" s="445"/>
    </row>
    <row r="41" spans="2:12" ht="17.25" customHeight="1">
      <c r="B41" s="608" t="s">
        <v>444</v>
      </c>
      <c r="C41" s="660">
        <v>10.136656091033174</v>
      </c>
      <c r="D41" s="660">
        <v>20.196592398427256</v>
      </c>
      <c r="E41" s="663">
        <v>4.2816612643045318</v>
      </c>
      <c r="F41" s="660">
        <v>3.8995257333567679</v>
      </c>
      <c r="G41" s="660">
        <v>38.460644938208588</v>
      </c>
      <c r="H41" s="660">
        <v>-6.4955131633684005</v>
      </c>
      <c r="I41" s="660">
        <v>4.5167854228995878</v>
      </c>
      <c r="J41" s="661">
        <v>4.5167854228996163</v>
      </c>
      <c r="L41" s="445"/>
    </row>
    <row r="42" spans="2:12" ht="17.25" customHeight="1">
      <c r="B42" s="608" t="s">
        <v>445</v>
      </c>
      <c r="C42" s="660">
        <v>0.75477163732338681</v>
      </c>
      <c r="D42" s="660">
        <v>4.5723839639443042</v>
      </c>
      <c r="E42" s="663">
        <v>5.3437612414419533</v>
      </c>
      <c r="F42" s="660">
        <v>-6.5765004226542629</v>
      </c>
      <c r="G42" s="660">
        <v>-11.790890126302031</v>
      </c>
      <c r="H42" s="660">
        <v>-6.0569467395449408</v>
      </c>
      <c r="I42" s="660">
        <v>0.26035539481527792</v>
      </c>
      <c r="J42" s="661">
        <v>0.26035539481527792</v>
      </c>
      <c r="L42" s="445"/>
    </row>
    <row r="43" spans="2:12" ht="17.25" customHeight="1">
      <c r="B43" s="540" t="s">
        <v>404</v>
      </c>
      <c r="C43" s="660">
        <v>-11.390956270991097</v>
      </c>
      <c r="D43" s="660">
        <v>-21.087929200793056</v>
      </c>
      <c r="E43" s="663">
        <v>21.127486010677217</v>
      </c>
      <c r="F43" s="660">
        <v>10.089613429570576</v>
      </c>
      <c r="G43" s="660">
        <v>-32.921192906590363</v>
      </c>
      <c r="H43" s="660">
        <v>1.2070888893423728</v>
      </c>
      <c r="I43" s="660">
        <v>2.3746923372857509</v>
      </c>
      <c r="J43" s="661">
        <v>2.3746923372857509</v>
      </c>
      <c r="L43" s="445"/>
    </row>
    <row r="44" spans="2:12" ht="17.25" customHeight="1">
      <c r="B44" s="608" t="s">
        <v>405</v>
      </c>
      <c r="C44" s="660">
        <v>-0.67186414276825701</v>
      </c>
      <c r="D44" s="660">
        <v>-5.6028251788721803</v>
      </c>
      <c r="E44" s="663">
        <v>-25.157129284352379</v>
      </c>
      <c r="F44" s="660">
        <v>-11.152225482659489</v>
      </c>
      <c r="G44" s="660">
        <v>18.598385470320423</v>
      </c>
      <c r="H44" s="660">
        <v>-0.84747348157215185</v>
      </c>
      <c r="I44" s="660">
        <v>-10.578529515325229</v>
      </c>
      <c r="J44" s="661">
        <v>-10.578529515325229</v>
      </c>
      <c r="L44" s="445"/>
    </row>
    <row r="45" spans="2:12" ht="17.25" customHeight="1">
      <c r="B45" s="608" t="s">
        <v>414</v>
      </c>
      <c r="C45" s="660">
        <v>5.8185564686401392</v>
      </c>
      <c r="D45" s="660">
        <v>25.677603643957795</v>
      </c>
      <c r="E45" s="660">
        <v>6.9043681300281889</v>
      </c>
      <c r="F45" s="660">
        <v>-13.766569075003588</v>
      </c>
      <c r="G45" s="661">
        <v>55.858717121693445</v>
      </c>
      <c r="H45" s="660">
        <v>-5.0394408985636687</v>
      </c>
      <c r="I45" s="660">
        <v>3.7716149195993154</v>
      </c>
      <c r="J45" s="661">
        <v>3.7716149195993438</v>
      </c>
      <c r="L45" s="445"/>
    </row>
    <row r="46" spans="2:12" ht="13.5" customHeight="1">
      <c r="B46" s="608" t="s">
        <v>413</v>
      </c>
      <c r="C46" s="660">
        <v>22.936665068896176</v>
      </c>
      <c r="D46" s="660">
        <v>16.859830188178023</v>
      </c>
      <c r="E46" s="660">
        <v>7.3542335535250913</v>
      </c>
      <c r="F46" s="660">
        <v>-6.212336447942107</v>
      </c>
      <c r="G46" s="661">
        <v>-14.860227856162609</v>
      </c>
      <c r="H46" s="660">
        <v>-10.060473991768475</v>
      </c>
      <c r="I46" s="660">
        <v>9.3692380259657142</v>
      </c>
      <c r="J46" s="661">
        <v>9.3692380259657</v>
      </c>
      <c r="L46" s="445"/>
    </row>
    <row r="47" spans="2:12" ht="15.6">
      <c r="B47" s="609" t="s">
        <v>436</v>
      </c>
      <c r="C47" s="660">
        <v>-12.739792749388386</v>
      </c>
      <c r="D47" s="660">
        <v>-16.245252719096896</v>
      </c>
      <c r="E47" s="660">
        <v>18.638544940020594</v>
      </c>
      <c r="F47" s="660">
        <v>28.781921923228538</v>
      </c>
      <c r="G47" s="661">
        <v>-31.629708677363169</v>
      </c>
      <c r="H47" s="660">
        <v>27.748597107807498</v>
      </c>
      <c r="I47" s="660">
        <v>5.163306276173941</v>
      </c>
      <c r="J47" s="661">
        <v>5.163306276173941</v>
      </c>
      <c r="L47" s="445"/>
    </row>
    <row r="48" spans="2:12" ht="15.6">
      <c r="B48" s="608" t="s">
        <v>440</v>
      </c>
      <c r="C48" s="660">
        <v>6.2572116897086545</v>
      </c>
      <c r="D48" s="660">
        <v>-12.020842616280376</v>
      </c>
      <c r="E48" s="660">
        <v>-23.450396246280874</v>
      </c>
      <c r="F48" s="660">
        <v>2.6665041245288705</v>
      </c>
      <c r="G48" s="661">
        <v>4.393356125789154</v>
      </c>
      <c r="H48" s="660">
        <v>-0.641321841551445</v>
      </c>
      <c r="I48" s="660">
        <v>-6.4399763996340482</v>
      </c>
      <c r="J48" s="661">
        <v>-6.4399763996340624</v>
      </c>
      <c r="L48" s="445"/>
    </row>
    <row r="49" spans="2:13" ht="15.6">
      <c r="B49" s="593" t="s">
        <v>441</v>
      </c>
      <c r="C49" s="660">
        <v>2.8626420719390495</v>
      </c>
      <c r="D49" s="660">
        <v>9.4563010115786312</v>
      </c>
      <c r="E49" s="660">
        <v>6.3919018922968291</v>
      </c>
      <c r="F49" s="660">
        <v>-15.450228967427037</v>
      </c>
      <c r="G49" s="660">
        <v>59.676670232881747</v>
      </c>
      <c r="H49" s="660">
        <v>-2.463635613197809</v>
      </c>
      <c r="I49" s="660">
        <v>2.826107158220708</v>
      </c>
      <c r="J49" s="661">
        <v>2.8261071582207364</v>
      </c>
      <c r="K49" s="526"/>
      <c r="M49" s="445"/>
    </row>
    <row r="50" spans="2:13" ht="15.6">
      <c r="B50" s="593" t="s">
        <v>447</v>
      </c>
      <c r="C50" s="660">
        <v>-3.7670657529468912</v>
      </c>
      <c r="D50" s="660">
        <v>13.228986132376306</v>
      </c>
      <c r="E50" s="660">
        <v>9.9980329773406709</v>
      </c>
      <c r="F50" s="660">
        <v>-5.0687337367257896</v>
      </c>
      <c r="G50" s="660">
        <v>-12.766968288210407</v>
      </c>
      <c r="H50" s="660">
        <v>-10.598873703787277</v>
      </c>
      <c r="I50" s="660">
        <v>-0.94049532526109658</v>
      </c>
      <c r="J50" s="661">
        <v>-0.94049532526109658</v>
      </c>
      <c r="K50" s="526"/>
      <c r="M50" s="445"/>
    </row>
    <row r="51" spans="2:13" ht="15.6">
      <c r="B51" s="593" t="s">
        <v>448</v>
      </c>
      <c r="C51" s="758">
        <v>-3.6209456287351571</v>
      </c>
      <c r="D51" s="769">
        <v>-28.530799588718878</v>
      </c>
      <c r="E51" s="769">
        <v>19.013367001094124</v>
      </c>
      <c r="F51" s="769">
        <v>24.73718806098563</v>
      </c>
      <c r="G51" s="769">
        <v>-33.771542461361776</v>
      </c>
      <c r="H51" s="769">
        <v>17.175604152229454</v>
      </c>
      <c r="I51" s="769">
        <v>8.4716158688765972</v>
      </c>
      <c r="J51" s="661">
        <v>8.4716158688765972</v>
      </c>
      <c r="K51" s="526"/>
      <c r="M51" s="445"/>
    </row>
    <row r="52" spans="2:13" ht="15.6">
      <c r="B52" s="610" t="s">
        <v>210</v>
      </c>
      <c r="C52" s="631" t="s">
        <v>211</v>
      </c>
      <c r="D52" s="668"/>
      <c r="E52" s="631"/>
      <c r="F52" s="631"/>
      <c r="G52" s="631"/>
      <c r="H52" s="631"/>
      <c r="I52" s="636"/>
      <c r="J52" s="669"/>
    </row>
  </sheetData>
  <mergeCells count="3">
    <mergeCell ref="C2:I2"/>
    <mergeCell ref="B2:B3"/>
    <mergeCell ref="B1:J1"/>
  </mergeCells>
  <phoneticPr fontId="271" type="noConversion"/>
  <printOptions horizontalCentered="1"/>
  <pageMargins left="0.75" right="0.25" top="0.75" bottom="0.25" header="0.25" footer="0.25"/>
  <pageSetup scale="68" fitToWidth="0"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N51"/>
  <sheetViews>
    <sheetView workbookViewId="0">
      <pane xSplit="3" ySplit="3" topLeftCell="D41" activePane="bottomRight" state="frozen"/>
      <selection pane="topRight" activeCell="D1" sqref="D1"/>
      <selection pane="bottomLeft" activeCell="A4" sqref="A4"/>
      <selection pane="bottomRight" activeCell="C44" sqref="C44:J48"/>
    </sheetView>
  </sheetViews>
  <sheetFormatPr defaultColWidth="9.109375" defaultRowHeight="13.8"/>
  <cols>
    <col min="1" max="1" width="1.44140625" style="13" customWidth="1"/>
    <col min="2" max="2" width="9.6640625" style="13" customWidth="1"/>
    <col min="3" max="3" width="10.33203125" style="13" bestFit="1" customWidth="1"/>
    <col min="4" max="4" width="9.44140625" style="13" customWidth="1"/>
    <col min="5" max="5" width="10.44140625" style="13" customWidth="1"/>
    <col min="6" max="7" width="9.109375" style="13" customWidth="1"/>
    <col min="8" max="8" width="13.44140625" style="13" customWidth="1"/>
    <col min="9" max="9" width="10.44140625" style="13" customWidth="1"/>
    <col min="10" max="10" width="10.44140625" style="12" customWidth="1"/>
    <col min="11" max="11" width="9.109375" style="13" customWidth="1"/>
    <col min="12" max="226" width="9.109375" style="13"/>
    <col min="227" max="227" width="6" style="13" customWidth="1"/>
    <col min="228" max="228" width="3.44140625" style="13" customWidth="1"/>
    <col min="229" max="229" width="8.109375" style="13" customWidth="1"/>
    <col min="230" max="232" width="6.44140625" style="13" customWidth="1"/>
    <col min="233" max="233" width="6.109375" style="13" customWidth="1"/>
    <col min="234" max="234" width="8" style="13" customWidth="1"/>
    <col min="235" max="235" width="6.44140625" style="13" customWidth="1"/>
    <col min="236" max="236" width="6.88671875" style="13" customWidth="1"/>
    <col min="237" max="237" width="8" style="13" customWidth="1"/>
    <col min="238" max="238" width="8.44140625" style="13" customWidth="1"/>
    <col min="239" max="239" width="6.44140625" style="13" customWidth="1"/>
    <col min="240" max="240" width="7.88671875" style="13" customWidth="1"/>
    <col min="241" max="241" width="6.88671875" style="13" customWidth="1"/>
    <col min="242" max="242" width="7.109375" style="13" customWidth="1"/>
    <col min="243" max="243" width="7.44140625" style="13" customWidth="1"/>
    <col min="244" max="244" width="8" style="13" customWidth="1"/>
    <col min="245" max="245" width="7.88671875" style="13" customWidth="1"/>
    <col min="246" max="246" width="7.109375" style="13" customWidth="1"/>
    <col min="247" max="247" width="7" style="13" customWidth="1"/>
    <col min="248" max="248" width="8.88671875" style="13" customWidth="1"/>
    <col min="249" max="249" width="8.44140625" style="13" customWidth="1"/>
    <col min="250" max="250" width="9" style="13" customWidth="1"/>
    <col min="251" max="16384" width="9.109375" style="13"/>
  </cols>
  <sheetData>
    <row r="1" spans="2:13" ht="27.75" customHeight="1">
      <c r="B1" s="855" t="s">
        <v>332</v>
      </c>
      <c r="C1" s="853"/>
      <c r="D1" s="853"/>
      <c r="E1" s="853"/>
      <c r="F1" s="853"/>
      <c r="G1" s="853"/>
      <c r="H1" s="853"/>
      <c r="I1" s="853"/>
      <c r="J1" s="853"/>
      <c r="K1" s="856"/>
    </row>
    <row r="2" spans="2:13" ht="27.75" customHeight="1">
      <c r="B2" s="817" t="s">
        <v>36</v>
      </c>
      <c r="C2" s="814" t="s">
        <v>310</v>
      </c>
      <c r="D2" s="815"/>
      <c r="E2" s="815"/>
      <c r="F2" s="815"/>
      <c r="G2" s="815"/>
      <c r="H2" s="815"/>
      <c r="I2" s="815"/>
      <c r="J2" s="68"/>
    </row>
    <row r="3" spans="2:13" s="12" customFormat="1" ht="124.5" customHeight="1">
      <c r="B3" s="818"/>
      <c r="C3" s="77" t="s">
        <v>233</v>
      </c>
      <c r="D3" s="77" t="s">
        <v>425</v>
      </c>
      <c r="E3" s="405" t="s">
        <v>43</v>
      </c>
      <c r="F3" s="406" t="s">
        <v>409</v>
      </c>
      <c r="G3" s="406" t="s">
        <v>424</v>
      </c>
      <c r="H3" s="406" t="s">
        <v>46</v>
      </c>
      <c r="I3" s="406" t="s">
        <v>72</v>
      </c>
      <c r="J3" s="406" t="s">
        <v>430</v>
      </c>
    </row>
    <row r="4" spans="2:13" ht="22.5" customHeight="1">
      <c r="B4" s="540" t="s">
        <v>368</v>
      </c>
      <c r="C4" s="660">
        <v>-7.9152422231831281</v>
      </c>
      <c r="D4" s="660">
        <v>2.2319529282176518</v>
      </c>
      <c r="E4" s="661">
        <v>-29.051598873109</v>
      </c>
      <c r="F4" s="661">
        <v>12.847768818438567</v>
      </c>
      <c r="G4" s="661">
        <v>21.583946940444591</v>
      </c>
      <c r="H4" s="661">
        <v>5.9070145430885361</v>
      </c>
      <c r="I4" s="661">
        <v>-10.829669181170715</v>
      </c>
      <c r="J4" s="661">
        <v>-10.829669181170715</v>
      </c>
      <c r="M4" s="446"/>
    </row>
    <row r="5" spans="2:13" ht="22.5" customHeight="1">
      <c r="B5" s="540" t="s">
        <v>369</v>
      </c>
      <c r="C5" s="660">
        <v>8.6690977864599432</v>
      </c>
      <c r="D5" s="660">
        <v>-0.41324927974166314</v>
      </c>
      <c r="E5" s="661">
        <v>-0.53955464328872438</v>
      </c>
      <c r="F5" s="661">
        <v>-4.0597002921950747</v>
      </c>
      <c r="G5" s="661">
        <v>22.490819914013443</v>
      </c>
      <c r="H5" s="661">
        <v>-10.05464396450428</v>
      </c>
      <c r="I5" s="661">
        <v>0.46293050838497152</v>
      </c>
      <c r="J5" s="661">
        <v>0.46293050838495731</v>
      </c>
      <c r="M5" s="446"/>
    </row>
    <row r="6" spans="2:13" ht="22.5" customHeight="1">
      <c r="B6" s="540" t="s">
        <v>370</v>
      </c>
      <c r="C6" s="660">
        <v>23.874538948233678</v>
      </c>
      <c r="D6" s="660">
        <v>19.154428703952789</v>
      </c>
      <c r="E6" s="661">
        <v>-2.570149591391683</v>
      </c>
      <c r="F6" s="661">
        <v>-4.3423636474097407</v>
      </c>
      <c r="G6" s="661">
        <v>17.315839553929251</v>
      </c>
      <c r="H6" s="661">
        <v>4.2662265186126831</v>
      </c>
      <c r="I6" s="661">
        <v>8.1537840052004356</v>
      </c>
      <c r="J6" s="661">
        <v>8.1537840052004356</v>
      </c>
      <c r="M6" s="446"/>
    </row>
    <row r="7" spans="2:13" ht="22.5" customHeight="1">
      <c r="B7" s="540" t="s">
        <v>371</v>
      </c>
      <c r="C7" s="660">
        <v>0.97834833890092909</v>
      </c>
      <c r="D7" s="660">
        <v>17.690157659108905</v>
      </c>
      <c r="E7" s="661">
        <v>27.051821478779672</v>
      </c>
      <c r="F7" s="661">
        <v>-3.825044137823852E-2</v>
      </c>
      <c r="G7" s="661">
        <v>-21.68598085136712</v>
      </c>
      <c r="H7" s="661">
        <v>-1.5965100028907528</v>
      </c>
      <c r="I7" s="661">
        <v>7.6276576292328571</v>
      </c>
      <c r="J7" s="661">
        <v>7.6276576292328286</v>
      </c>
      <c r="M7" s="446"/>
    </row>
    <row r="8" spans="2:13" ht="21" customHeight="1">
      <c r="B8" s="540" t="s">
        <v>372</v>
      </c>
      <c r="C8" s="660">
        <v>-1.2359317635179963</v>
      </c>
      <c r="D8" s="660">
        <v>1.9208243917203447</v>
      </c>
      <c r="E8" s="660">
        <v>38.572898349922411</v>
      </c>
      <c r="F8" s="660">
        <v>-12.276252962634416</v>
      </c>
      <c r="G8" s="660">
        <v>21.166831055840703</v>
      </c>
      <c r="H8" s="660">
        <v>1.0259359111310289</v>
      </c>
      <c r="I8" s="660">
        <v>10.075543624477618</v>
      </c>
      <c r="J8" s="661">
        <v>10.075543624477604</v>
      </c>
      <c r="M8" s="446"/>
    </row>
    <row r="9" spans="2:13" ht="21" customHeight="1">
      <c r="B9" s="540" t="s">
        <v>373</v>
      </c>
      <c r="C9" s="660">
        <v>-2.9887449547982783</v>
      </c>
      <c r="D9" s="660">
        <v>4.0358566674506591</v>
      </c>
      <c r="E9" s="660">
        <v>-2.4074453943784846</v>
      </c>
      <c r="F9" s="660">
        <v>22.694218371731665</v>
      </c>
      <c r="G9" s="660">
        <v>14.785201752668371</v>
      </c>
      <c r="H9" s="660">
        <v>17.884796442011691</v>
      </c>
      <c r="I9" s="660">
        <v>3.0176248356761732</v>
      </c>
      <c r="J9" s="661">
        <v>3.0176248356761732</v>
      </c>
      <c r="M9" s="446"/>
    </row>
    <row r="10" spans="2:13" ht="21" customHeight="1">
      <c r="B10" s="540" t="s">
        <v>374</v>
      </c>
      <c r="C10" s="660">
        <v>-13.775428800784539</v>
      </c>
      <c r="D10" s="660">
        <v>-4.6482874866727286</v>
      </c>
      <c r="E10" s="660">
        <v>-8.5386249070933786</v>
      </c>
      <c r="F10" s="660">
        <v>31.313170789834658</v>
      </c>
      <c r="G10" s="660">
        <v>9.4789787069294249</v>
      </c>
      <c r="H10" s="660">
        <v>1.9877426776937455</v>
      </c>
      <c r="I10" s="660">
        <v>-6.4598125531328776</v>
      </c>
      <c r="J10" s="661">
        <v>-6.4598125531328776</v>
      </c>
      <c r="M10" s="446"/>
    </row>
    <row r="11" spans="2:13" ht="21" customHeight="1">
      <c r="B11" s="540" t="s">
        <v>375</v>
      </c>
      <c r="C11" s="660">
        <v>-14.303437572991484</v>
      </c>
      <c r="D11" s="660">
        <v>6.5431881410449364</v>
      </c>
      <c r="E11" s="660">
        <v>-2.7140078854569651</v>
      </c>
      <c r="F11" s="660">
        <v>36.740254935171521</v>
      </c>
      <c r="G11" s="660">
        <v>10.741908282669968</v>
      </c>
      <c r="H11" s="660">
        <v>19.553441031688237</v>
      </c>
      <c r="I11" s="660">
        <v>-0.93200973348058369</v>
      </c>
      <c r="J11" s="661">
        <v>-0.93200973348058369</v>
      </c>
      <c r="M11" s="446"/>
    </row>
    <row r="12" spans="2:13" ht="21" customHeight="1">
      <c r="B12" s="540" t="s">
        <v>376</v>
      </c>
      <c r="C12" s="660">
        <v>-10.604132275829286</v>
      </c>
      <c r="D12" s="660">
        <v>-20.260660334445888</v>
      </c>
      <c r="E12" s="660">
        <v>-2.7132661300522756</v>
      </c>
      <c r="F12" s="660">
        <v>20.67149726080369</v>
      </c>
      <c r="G12" s="660">
        <v>-6.2031062143743299</v>
      </c>
      <c r="H12" s="660">
        <v>17.198360843776868</v>
      </c>
      <c r="I12" s="660">
        <v>0.16801894756301294</v>
      </c>
      <c r="J12" s="661">
        <v>0.16801894756301294</v>
      </c>
      <c r="M12" s="446"/>
    </row>
    <row r="13" spans="2:13" ht="21" customHeight="1">
      <c r="B13" s="607" t="s">
        <v>377</v>
      </c>
      <c r="C13" s="660">
        <v>-21.915812251563182</v>
      </c>
      <c r="D13" s="660">
        <v>-58.255043657159945</v>
      </c>
      <c r="E13" s="660">
        <v>9.0970919337016056</v>
      </c>
      <c r="F13" s="660">
        <v>-8.9222969424174465</v>
      </c>
      <c r="G13" s="660">
        <v>-14.686548168546082</v>
      </c>
      <c r="H13" s="660">
        <v>0.372243982929092</v>
      </c>
      <c r="I13" s="660">
        <v>-5.1888007616751679</v>
      </c>
      <c r="J13" s="661">
        <v>-5.1888007616751679</v>
      </c>
      <c r="M13" s="446"/>
    </row>
    <row r="14" spans="2:13" ht="21" customHeight="1">
      <c r="B14" s="607" t="s">
        <v>378</v>
      </c>
      <c r="C14" s="660">
        <v>18.267251511824981</v>
      </c>
      <c r="D14" s="660">
        <v>4.5077319527460702</v>
      </c>
      <c r="E14" s="660">
        <v>14.842442984404116</v>
      </c>
      <c r="F14" s="660">
        <v>-19.375452263818644</v>
      </c>
      <c r="G14" s="660">
        <v>-12.611888140795585</v>
      </c>
      <c r="H14" s="660">
        <v>18.267795265540627</v>
      </c>
      <c r="I14" s="660">
        <v>15.116972622854789</v>
      </c>
      <c r="J14" s="661">
        <v>15.116972622854789</v>
      </c>
      <c r="M14" s="446"/>
    </row>
    <row r="15" spans="2:13" ht="21" customHeight="1">
      <c r="B15" s="607" t="s">
        <v>379</v>
      </c>
      <c r="C15" s="662">
        <v>15.744953999292505</v>
      </c>
      <c r="D15" s="660">
        <v>7.8462034293786047</v>
      </c>
      <c r="E15" s="662">
        <v>10.955953924993352</v>
      </c>
      <c r="F15" s="662">
        <v>-11.485806109831714</v>
      </c>
      <c r="G15" s="662">
        <v>-13.834731786994766</v>
      </c>
      <c r="H15" s="662">
        <v>-1.9126017178108441</v>
      </c>
      <c r="I15" s="660">
        <v>7.7935034132151486</v>
      </c>
      <c r="J15" s="661">
        <v>7.7935034132151486</v>
      </c>
      <c r="M15" s="446"/>
    </row>
    <row r="16" spans="2:13" ht="21" customHeight="1">
      <c r="B16" s="607" t="s">
        <v>380</v>
      </c>
      <c r="C16" s="660">
        <v>23.461167651041492</v>
      </c>
      <c r="D16" s="660">
        <v>55.17884777279744</v>
      </c>
      <c r="E16" s="660">
        <v>22.520220194747196</v>
      </c>
      <c r="F16" s="660">
        <v>2.490463671175462</v>
      </c>
      <c r="G16" s="660">
        <v>-6.2100010004167672</v>
      </c>
      <c r="H16" s="660">
        <v>4.8742416531480757</v>
      </c>
      <c r="I16" s="660">
        <v>16.308773172871341</v>
      </c>
      <c r="J16" s="661">
        <v>16.308773172871341</v>
      </c>
      <c r="M16" s="446"/>
    </row>
    <row r="17" spans="2:13" ht="21" customHeight="1">
      <c r="B17" s="607" t="s">
        <v>381</v>
      </c>
      <c r="C17" s="660">
        <v>40.659152349972942</v>
      </c>
      <c r="D17" s="660">
        <v>203.13056708101431</v>
      </c>
      <c r="E17" s="660">
        <v>7.8887468165984131</v>
      </c>
      <c r="F17" s="660">
        <v>23.443827950443492</v>
      </c>
      <c r="G17" s="660">
        <v>7.230824236881972</v>
      </c>
      <c r="H17" s="660">
        <v>9.2822902027671859</v>
      </c>
      <c r="I17" s="660">
        <v>18.305467555029338</v>
      </c>
      <c r="J17" s="661">
        <v>18.305467555029338</v>
      </c>
      <c r="M17" s="536"/>
    </row>
    <row r="18" spans="2:13" ht="21" customHeight="1">
      <c r="B18" s="607" t="s">
        <v>382</v>
      </c>
      <c r="C18" s="660">
        <v>17.913842582557791</v>
      </c>
      <c r="D18" s="660">
        <v>75.220649747302303</v>
      </c>
      <c r="E18" s="660">
        <v>14.433515478515218</v>
      </c>
      <c r="F18" s="660">
        <v>37.982769568538032</v>
      </c>
      <c r="G18" s="660">
        <v>10.984229582138298</v>
      </c>
      <c r="H18" s="660">
        <v>4.7775314930048012</v>
      </c>
      <c r="I18" s="660">
        <v>13.523673084171023</v>
      </c>
      <c r="J18" s="661">
        <v>13.523673084171023</v>
      </c>
      <c r="M18" s="536"/>
    </row>
    <row r="19" spans="2:13" ht="21" customHeight="1">
      <c r="B19" s="607" t="s">
        <v>383</v>
      </c>
      <c r="C19" s="660">
        <v>42.645001982574058</v>
      </c>
      <c r="D19" s="660">
        <v>60.652916374883858</v>
      </c>
      <c r="E19" s="660">
        <v>-4.3952182643753304</v>
      </c>
      <c r="F19" s="660">
        <v>18.551299521233489</v>
      </c>
      <c r="G19" s="660">
        <v>13.750837744065336</v>
      </c>
      <c r="H19" s="660">
        <v>1.3074727836522442</v>
      </c>
      <c r="I19" s="660">
        <v>14.703068006991018</v>
      </c>
      <c r="J19" s="661">
        <v>14.703068006991018</v>
      </c>
      <c r="M19" s="536"/>
    </row>
    <row r="20" spans="2:13" ht="21" customHeight="1">
      <c r="B20" s="607" t="s">
        <v>384</v>
      </c>
      <c r="C20" s="660">
        <v>27.925199523422918</v>
      </c>
      <c r="D20" s="660">
        <v>24.102375323156934</v>
      </c>
      <c r="E20" s="660">
        <v>16.188153551624779</v>
      </c>
      <c r="F20" s="660">
        <v>7.795831624779197</v>
      </c>
      <c r="G20" s="660">
        <v>-1.3109207326178876</v>
      </c>
      <c r="H20" s="660">
        <v>-3.0839203964477662</v>
      </c>
      <c r="I20" s="660">
        <v>14.486623534064535</v>
      </c>
      <c r="J20" s="661">
        <v>14.486623534064535</v>
      </c>
      <c r="M20" s="536"/>
    </row>
    <row r="21" spans="2:13" ht="21" customHeight="1">
      <c r="B21" s="607" t="s">
        <v>385</v>
      </c>
      <c r="C21" s="660">
        <v>25.44104308750299</v>
      </c>
      <c r="D21" s="660">
        <v>13.775866887523591</v>
      </c>
      <c r="E21" s="660">
        <v>-3.0194135769289545</v>
      </c>
      <c r="F21" s="660">
        <v>10.045458462840614</v>
      </c>
      <c r="G21" s="660">
        <v>-4.5661079831592133</v>
      </c>
      <c r="H21" s="660">
        <v>3.9486147923316111</v>
      </c>
      <c r="I21" s="660">
        <v>9.0021468452915911</v>
      </c>
      <c r="J21" s="661">
        <v>9.0021468452915769</v>
      </c>
      <c r="M21" s="536"/>
    </row>
    <row r="22" spans="2:13" ht="21" customHeight="1">
      <c r="B22" s="607" t="s">
        <v>386</v>
      </c>
      <c r="C22" s="660">
        <v>31.236496815758244</v>
      </c>
      <c r="D22" s="660">
        <v>4.2042256678709577</v>
      </c>
      <c r="E22" s="660">
        <v>1.5879573902235222</v>
      </c>
      <c r="F22" s="660">
        <v>5.8508808403197321</v>
      </c>
      <c r="G22" s="660">
        <v>-3.667918111123754</v>
      </c>
      <c r="H22" s="660">
        <v>2.0236946782447092</v>
      </c>
      <c r="I22" s="660">
        <v>12.726169401358163</v>
      </c>
      <c r="J22" s="661">
        <v>12.726169401358135</v>
      </c>
      <c r="M22" s="536"/>
    </row>
    <row r="23" spans="2:13" ht="21" customHeight="1">
      <c r="B23" s="607" t="s">
        <v>387</v>
      </c>
      <c r="C23" s="660">
        <v>11.803555991347764</v>
      </c>
      <c r="D23" s="660">
        <v>-2.6008538939456258</v>
      </c>
      <c r="E23" s="660">
        <v>1.6124836159109464</v>
      </c>
      <c r="F23" s="660">
        <v>-1.3734551820273566</v>
      </c>
      <c r="G23" s="660">
        <v>-4.7018297247100662</v>
      </c>
      <c r="H23" s="660">
        <v>1.6826878877297133</v>
      </c>
      <c r="I23" s="660">
        <v>5.9312530680412578</v>
      </c>
      <c r="J23" s="661">
        <v>5.9312530680412578</v>
      </c>
      <c r="M23" s="536"/>
    </row>
    <row r="24" spans="2:13" ht="21" customHeight="1">
      <c r="B24" s="607" t="s">
        <v>388</v>
      </c>
      <c r="C24" s="660">
        <v>13.328315586130898</v>
      </c>
      <c r="D24" s="660">
        <v>11.838438774455653</v>
      </c>
      <c r="E24" s="660">
        <v>12.488501273768861</v>
      </c>
      <c r="F24" s="660">
        <v>2.4467340205299735</v>
      </c>
      <c r="G24" s="660">
        <v>-4.3881288790364579</v>
      </c>
      <c r="H24" s="660">
        <v>-6.2178667390762286</v>
      </c>
      <c r="I24" s="660">
        <v>8.0581677447081148</v>
      </c>
      <c r="J24" s="661">
        <v>8.0581677447081148</v>
      </c>
      <c r="M24" s="536"/>
    </row>
    <row r="25" spans="2:13" ht="21" customHeight="1">
      <c r="B25" s="607" t="s">
        <v>389</v>
      </c>
      <c r="C25" s="660">
        <v>26.007343139166082</v>
      </c>
      <c r="D25" s="660">
        <v>29.810950669079716</v>
      </c>
      <c r="E25" s="660">
        <v>13.875082173880116</v>
      </c>
      <c r="F25" s="660">
        <v>-12.067121541247232</v>
      </c>
      <c r="G25" s="660">
        <v>-6.7718591928377663</v>
      </c>
      <c r="H25" s="660">
        <v>-0.67838070100083314</v>
      </c>
      <c r="I25" s="660">
        <v>13.940668660591598</v>
      </c>
      <c r="J25" s="661">
        <v>13.940668660591598</v>
      </c>
      <c r="M25" s="536"/>
    </row>
    <row r="26" spans="2:13" ht="21" customHeight="1">
      <c r="B26" s="607" t="s">
        <v>390</v>
      </c>
      <c r="C26" s="660">
        <v>10.509346571184835</v>
      </c>
      <c r="D26" s="660">
        <v>15.508850272513385</v>
      </c>
      <c r="E26" s="660">
        <v>5.0016758379220363</v>
      </c>
      <c r="F26" s="660">
        <v>12.197045809378466</v>
      </c>
      <c r="G26" s="660">
        <v>-1.9186373862634554</v>
      </c>
      <c r="H26" s="660">
        <v>-8.7394726533720331</v>
      </c>
      <c r="I26" s="660">
        <v>4.2624757014071264</v>
      </c>
      <c r="J26" s="661">
        <v>4.2624757014071264</v>
      </c>
      <c r="M26" s="536"/>
    </row>
    <row r="27" spans="2:13" ht="21" customHeight="1">
      <c r="B27" s="607" t="s">
        <v>391</v>
      </c>
      <c r="C27" s="660">
        <v>3.2773622213853315</v>
      </c>
      <c r="D27" s="660">
        <v>4.4086131396802841</v>
      </c>
      <c r="E27" s="660">
        <v>-7.6876809135718105</v>
      </c>
      <c r="F27" s="660">
        <v>23.198136158770637</v>
      </c>
      <c r="G27" s="660">
        <v>-4.5838138377143594</v>
      </c>
      <c r="H27" s="660">
        <v>-1.2657049552087756</v>
      </c>
      <c r="I27" s="660">
        <v>-0.25751799938880993</v>
      </c>
      <c r="J27" s="661">
        <v>-0.25751799938879572</v>
      </c>
      <c r="M27" s="536"/>
    </row>
    <row r="28" spans="2:13" ht="21" customHeight="1">
      <c r="B28" s="540" t="s">
        <v>392</v>
      </c>
      <c r="C28" s="660">
        <v>1.4579996981041887</v>
      </c>
      <c r="D28" s="660">
        <v>7.5016612656525297</v>
      </c>
      <c r="E28" s="660">
        <v>2.3230129470501737</v>
      </c>
      <c r="F28" s="660">
        <v>18.409841122966625</v>
      </c>
      <c r="G28" s="660">
        <v>-7.2892737867360182</v>
      </c>
      <c r="H28" s="660">
        <v>-2.7778281948267676</v>
      </c>
      <c r="I28" s="660">
        <v>1.3667801485694184</v>
      </c>
      <c r="J28" s="661">
        <v>1.3667801485694184</v>
      </c>
      <c r="M28" s="536"/>
    </row>
    <row r="29" spans="2:13" ht="21" customHeight="1">
      <c r="B29" s="540" t="s">
        <v>393</v>
      </c>
      <c r="C29" s="660">
        <v>-2.7703842874914812</v>
      </c>
      <c r="D29" s="660">
        <v>0.37354638901459225</v>
      </c>
      <c r="E29" s="660">
        <v>-18.106029659705811</v>
      </c>
      <c r="F29" s="660">
        <v>19.328410466673546</v>
      </c>
      <c r="G29" s="660">
        <v>-14.649834677342909</v>
      </c>
      <c r="H29" s="660">
        <v>0.59824082248465515</v>
      </c>
      <c r="I29" s="660">
        <v>-6.3483674677529507</v>
      </c>
      <c r="J29" s="661">
        <v>-6.3483674677529507</v>
      </c>
      <c r="M29" s="536"/>
    </row>
    <row r="30" spans="2:13" ht="21" customHeight="1">
      <c r="B30" s="540" t="s">
        <v>394</v>
      </c>
      <c r="C30" s="660">
        <v>-18.850936742502242</v>
      </c>
      <c r="D30" s="660">
        <v>-13.784805584357841</v>
      </c>
      <c r="E30" s="660">
        <v>1.5621678153981975</v>
      </c>
      <c r="F30" s="660">
        <v>8.0107125571438047</v>
      </c>
      <c r="G30" s="660">
        <v>25.147579988860215</v>
      </c>
      <c r="H30" s="660">
        <v>2.9029406862048717</v>
      </c>
      <c r="I30" s="660">
        <v>-6.9834928280050121</v>
      </c>
      <c r="J30" s="661">
        <v>-6.9834928280050264</v>
      </c>
      <c r="M30" s="536"/>
    </row>
    <row r="31" spans="2:13" ht="21" customHeight="1">
      <c r="B31" s="540" t="s">
        <v>395</v>
      </c>
      <c r="C31" s="660">
        <v>-14.800651018104659</v>
      </c>
      <c r="D31" s="660">
        <v>-10.052309760716923</v>
      </c>
      <c r="E31" s="660">
        <v>27.218312856546916</v>
      </c>
      <c r="F31" s="660">
        <v>-3.1714816560584183</v>
      </c>
      <c r="G31" s="660">
        <v>3.6232089879174652</v>
      </c>
      <c r="H31" s="660">
        <v>12.443722525556922</v>
      </c>
      <c r="I31" s="660">
        <v>2.4835777148983595</v>
      </c>
      <c r="J31" s="661">
        <v>2.4835777148983595</v>
      </c>
      <c r="M31" s="536"/>
    </row>
    <row r="32" spans="2:13" ht="21" customHeight="1">
      <c r="B32" s="540" t="s">
        <v>396</v>
      </c>
      <c r="C32" s="660">
        <v>-10.725909339959543</v>
      </c>
      <c r="D32" s="660">
        <v>-12.276977167571346</v>
      </c>
      <c r="E32" s="660">
        <v>2.7958102108337499</v>
      </c>
      <c r="F32" s="660">
        <v>-2.9821422149482686</v>
      </c>
      <c r="G32" s="660">
        <v>1.6514907663708129</v>
      </c>
      <c r="H32" s="660">
        <v>16.049300102661306</v>
      </c>
      <c r="I32" s="660">
        <v>-0.30261641365849812</v>
      </c>
      <c r="J32" s="661">
        <v>-0.30261641365849812</v>
      </c>
      <c r="M32" s="446"/>
    </row>
    <row r="33" spans="2:13" ht="21" customHeight="1">
      <c r="B33" s="540" t="s">
        <v>397</v>
      </c>
      <c r="C33" s="660">
        <v>-20.442501776553399</v>
      </c>
      <c r="D33" s="660">
        <v>-17.499788992791736</v>
      </c>
      <c r="E33" s="660">
        <v>8.5708522933821314</v>
      </c>
      <c r="F33" s="660">
        <v>10.011527284055987</v>
      </c>
      <c r="G33" s="660">
        <v>37.18988149581233</v>
      </c>
      <c r="H33" s="660">
        <v>5.3886028365111542</v>
      </c>
      <c r="I33" s="660">
        <v>-5.0108067721509997</v>
      </c>
      <c r="J33" s="661">
        <v>-5.0108067721509997</v>
      </c>
      <c r="M33" s="446"/>
    </row>
    <row r="34" spans="2:13" ht="21" customHeight="1">
      <c r="B34" s="540" t="s">
        <v>398</v>
      </c>
      <c r="C34" s="660">
        <v>-9.7213294869585383</v>
      </c>
      <c r="D34" s="660">
        <v>-9.5631179272239848</v>
      </c>
      <c r="E34" s="660">
        <v>7.7299884318019707</v>
      </c>
      <c r="F34" s="660">
        <v>7.9547063909583926</v>
      </c>
      <c r="G34" s="660">
        <v>19.908334862716615</v>
      </c>
      <c r="H34" s="660">
        <v>2.000678870262945</v>
      </c>
      <c r="I34" s="660">
        <v>-0.32380924444109382</v>
      </c>
      <c r="J34" s="661">
        <v>-0.32380924444107961</v>
      </c>
      <c r="M34" s="446"/>
    </row>
    <row r="35" spans="2:13" ht="21" customHeight="1">
      <c r="B35" s="540" t="s">
        <v>399</v>
      </c>
      <c r="C35" s="660">
        <v>-6.9718102617797939</v>
      </c>
      <c r="D35" s="660">
        <v>-10.953220278998046</v>
      </c>
      <c r="E35" s="660">
        <v>14.69454086721511</v>
      </c>
      <c r="F35" s="660">
        <v>17.112337552981558</v>
      </c>
      <c r="G35" s="660">
        <v>45.665691058990063</v>
      </c>
      <c r="H35" s="660">
        <v>1.7552776695876275</v>
      </c>
      <c r="I35" s="660">
        <v>3.6546248266182317</v>
      </c>
      <c r="J35" s="661">
        <v>3.6546248266182317</v>
      </c>
      <c r="M35" s="446"/>
    </row>
    <row r="36" spans="2:13" ht="21" customHeight="1">
      <c r="B36" s="608" t="s">
        <v>442</v>
      </c>
      <c r="C36" s="660">
        <v>-1.3534369564980722</v>
      </c>
      <c r="D36" s="660">
        <v>-9.2273720825604784</v>
      </c>
      <c r="E36" s="660">
        <v>2.0785191897649611</v>
      </c>
      <c r="F36" s="660">
        <v>7.0443672831603408</v>
      </c>
      <c r="G36" s="660">
        <v>3.5568324427694336</v>
      </c>
      <c r="H36" s="660">
        <v>-5.2956957550906765</v>
      </c>
      <c r="I36" s="660">
        <v>-0.55725452832082567</v>
      </c>
      <c r="J36" s="661">
        <v>-0.55725452832083988</v>
      </c>
      <c r="M36" s="446"/>
    </row>
    <row r="37" spans="2:13" ht="21" customHeight="1">
      <c r="B37" s="608" t="s">
        <v>443</v>
      </c>
      <c r="C37" s="660">
        <v>7.2509017771835431</v>
      </c>
      <c r="D37" s="660">
        <v>-15.979499606083863</v>
      </c>
      <c r="E37" s="660">
        <v>6.1122151719832658</v>
      </c>
      <c r="F37" s="660">
        <v>-2.3834659592774869</v>
      </c>
      <c r="G37" s="660">
        <v>-2.6356582423211989</v>
      </c>
      <c r="H37" s="660">
        <v>-2.2816881538234099</v>
      </c>
      <c r="I37" s="660">
        <v>3.9611546529590385</v>
      </c>
      <c r="J37" s="661">
        <v>3.9611546529590385</v>
      </c>
      <c r="M37" s="446"/>
    </row>
    <row r="38" spans="2:13" ht="21" customHeight="1">
      <c r="B38" s="608" t="s">
        <v>444</v>
      </c>
      <c r="C38" s="660">
        <v>15.748653650088812</v>
      </c>
      <c r="D38" s="660">
        <v>-7.5815757368801258</v>
      </c>
      <c r="E38" s="660">
        <v>-7.400031453390298</v>
      </c>
      <c r="F38" s="660">
        <v>-4.0956727952935097</v>
      </c>
      <c r="G38" s="660">
        <v>-2.9821522441485229</v>
      </c>
      <c r="H38" s="660">
        <v>-9.6432127494923776</v>
      </c>
      <c r="I38" s="660">
        <v>0.64253939909939106</v>
      </c>
      <c r="J38" s="661">
        <v>0.64253939909939106</v>
      </c>
      <c r="M38" s="446"/>
    </row>
    <row r="39" spans="2:13" ht="21" customHeight="1">
      <c r="B39" s="608" t="s">
        <v>445</v>
      </c>
      <c r="C39" s="660">
        <v>14.191351814811725</v>
      </c>
      <c r="D39" s="660">
        <v>-1.8424404302936779</v>
      </c>
      <c r="E39" s="660">
        <v>-9.5576218525896195</v>
      </c>
      <c r="F39" s="660">
        <v>-13.018179012592029</v>
      </c>
      <c r="G39" s="660">
        <v>-13.383193537638178</v>
      </c>
      <c r="H39" s="660">
        <v>-9.9755327919841363</v>
      </c>
      <c r="I39" s="660">
        <v>-1.3103706384914773</v>
      </c>
      <c r="J39" s="661">
        <v>-1.3103706384914773</v>
      </c>
      <c r="M39" s="446"/>
    </row>
    <row r="40" spans="2:13" ht="21" customHeight="1">
      <c r="B40" s="540" t="s">
        <v>404</v>
      </c>
      <c r="C40" s="660">
        <v>0.22848471954435468</v>
      </c>
      <c r="D40" s="660">
        <v>-16.19743138328721</v>
      </c>
      <c r="E40" s="660">
        <v>-1.4728591425408695</v>
      </c>
      <c r="F40" s="660">
        <v>3.4617693557495102</v>
      </c>
      <c r="G40" s="660">
        <v>-6.6689999420951409</v>
      </c>
      <c r="H40" s="660">
        <v>-8.2356777773666039</v>
      </c>
      <c r="I40" s="660">
        <v>-2.1498463632842828</v>
      </c>
      <c r="J40" s="661">
        <v>-2.149846363284297</v>
      </c>
      <c r="M40" s="446"/>
    </row>
    <row r="41" spans="2:13" ht="21" customHeight="1">
      <c r="B41" s="608" t="s">
        <v>405</v>
      </c>
      <c r="C41" s="660">
        <v>-2.333000838865587</v>
      </c>
      <c r="D41" s="660">
        <v>-6.3707377846730253</v>
      </c>
      <c r="E41" s="660">
        <v>-0.41133688408555713</v>
      </c>
      <c r="F41" s="660">
        <v>-5.057077156644695</v>
      </c>
      <c r="G41" s="660">
        <v>-2.8363329181602097</v>
      </c>
      <c r="H41" s="660">
        <v>-11.852126387011197</v>
      </c>
      <c r="I41" s="660">
        <v>-4.0710478749251706</v>
      </c>
      <c r="J41" s="661">
        <v>-4.0710478749251706</v>
      </c>
      <c r="M41" s="446"/>
    </row>
    <row r="42" spans="2:13" ht="21" customHeight="1">
      <c r="B42" s="608" t="s">
        <v>414</v>
      </c>
      <c r="C42" s="660">
        <v>-6.1622058208052124</v>
      </c>
      <c r="D42" s="660">
        <v>-2.1012071027062831</v>
      </c>
      <c r="E42" s="660">
        <v>2.0933400393128068</v>
      </c>
      <c r="F42" s="660">
        <v>-21.200275737146697</v>
      </c>
      <c r="G42" s="660">
        <v>9.3726272109533539</v>
      </c>
      <c r="H42" s="660">
        <v>-10.47946847174309</v>
      </c>
      <c r="I42" s="660">
        <v>-4.7549899350150469</v>
      </c>
      <c r="J42" s="661">
        <v>-4.7549899350150469</v>
      </c>
      <c r="M42" s="446"/>
    </row>
    <row r="43" spans="2:13" ht="15.6">
      <c r="B43" s="608" t="s">
        <v>413</v>
      </c>
      <c r="C43" s="660">
        <v>14.496864876405297</v>
      </c>
      <c r="D43" s="660">
        <v>9.4020799750526862</v>
      </c>
      <c r="E43" s="660">
        <v>4.0417784753269785</v>
      </c>
      <c r="F43" s="660">
        <v>-20.893115109214705</v>
      </c>
      <c r="G43" s="660">
        <v>5.5668804826026275</v>
      </c>
      <c r="H43" s="660">
        <v>-14.294523179548506</v>
      </c>
      <c r="I43" s="660">
        <v>3.8982371004194789</v>
      </c>
      <c r="J43" s="661">
        <v>3.8982371004194789</v>
      </c>
      <c r="M43" s="446"/>
    </row>
    <row r="44" spans="2:13" ht="15.6">
      <c r="B44" s="609" t="s">
        <v>436</v>
      </c>
      <c r="C44" s="660">
        <v>12.753955332321596</v>
      </c>
      <c r="D44" s="660">
        <v>16.115867541113559</v>
      </c>
      <c r="E44" s="660">
        <v>1.9039164256797676</v>
      </c>
      <c r="F44" s="660">
        <v>-7.4614184188013724</v>
      </c>
      <c r="G44" s="660">
        <v>7.5993847440773123</v>
      </c>
      <c r="H44" s="660">
        <v>8.1816950612967503</v>
      </c>
      <c r="I44" s="660">
        <v>6.7283513170227565</v>
      </c>
      <c r="J44" s="661">
        <v>6.7283513170227565</v>
      </c>
      <c r="M44" s="446"/>
    </row>
    <row r="45" spans="2:13" ht="15.6">
      <c r="B45" s="608" t="s">
        <v>440</v>
      </c>
      <c r="C45" s="660">
        <v>20.61960890738051</v>
      </c>
      <c r="D45" s="660">
        <v>8.2212068793852495</v>
      </c>
      <c r="E45" s="660">
        <v>4.2277554127407484</v>
      </c>
      <c r="F45" s="660">
        <v>6.9313521829400031</v>
      </c>
      <c r="G45" s="660">
        <v>-5.2882478462131246</v>
      </c>
      <c r="H45" s="660">
        <v>8.406619575479084</v>
      </c>
      <c r="I45" s="660">
        <v>11.667891546920316</v>
      </c>
      <c r="J45" s="661">
        <v>11.667891546920316</v>
      </c>
      <c r="M45" s="446"/>
    </row>
    <row r="46" spans="2:13" ht="15.6">
      <c r="B46" s="593" t="s">
        <v>441</v>
      </c>
      <c r="C46" s="660">
        <v>17.250244871504194</v>
      </c>
      <c r="D46" s="660">
        <v>-5.7469855203130038</v>
      </c>
      <c r="E46" s="660">
        <v>3.7281200225517779</v>
      </c>
      <c r="F46" s="660">
        <v>4.8435768621411199</v>
      </c>
      <c r="G46" s="660">
        <v>-2.9681656879639604</v>
      </c>
      <c r="H46" s="660">
        <v>11.347149268158006</v>
      </c>
      <c r="I46" s="660">
        <v>10.650437417135407</v>
      </c>
      <c r="J46" s="661">
        <v>10.650437417135379</v>
      </c>
      <c r="M46" s="446"/>
    </row>
    <row r="47" spans="2:13" ht="15.6">
      <c r="B47" s="593" t="s">
        <v>447</v>
      </c>
      <c r="C47" s="660">
        <v>-8.218308192702878</v>
      </c>
      <c r="D47" s="660">
        <v>-8.6754340454725565</v>
      </c>
      <c r="E47" s="660">
        <v>6.282619597199357</v>
      </c>
      <c r="F47" s="660">
        <v>6.1219901865823232</v>
      </c>
      <c r="G47" s="660">
        <v>-0.5825260455829806</v>
      </c>
      <c r="H47" s="660">
        <v>10.68059835599729</v>
      </c>
      <c r="I47" s="660">
        <v>0.21993131178574288</v>
      </c>
      <c r="J47" s="661">
        <v>0.21993131178574288</v>
      </c>
      <c r="M47" s="445"/>
    </row>
    <row r="48" spans="2:13" ht="15.6">
      <c r="B48" s="593" t="s">
        <v>448</v>
      </c>
      <c r="C48" s="660">
        <v>1.3730421196101616</v>
      </c>
      <c r="D48" s="660">
        <v>-22.071358119116695</v>
      </c>
      <c r="E48" s="660">
        <v>6.6184048224299659</v>
      </c>
      <c r="F48" s="660">
        <v>2.7889508839684254</v>
      </c>
      <c r="G48" s="660">
        <v>-3.6969738607975984</v>
      </c>
      <c r="H48" s="660">
        <v>1.5202223265872448</v>
      </c>
      <c r="I48" s="660">
        <v>3.3727283460294188</v>
      </c>
      <c r="J48" s="661">
        <v>3.3727283460294188</v>
      </c>
      <c r="M48" s="445"/>
    </row>
    <row r="49" spans="2:14" ht="14.4">
      <c r="B49" s="610" t="s">
        <v>210</v>
      </c>
      <c r="C49" s="631" t="s">
        <v>211</v>
      </c>
      <c r="D49" s="631"/>
      <c r="E49" s="631"/>
      <c r="F49" s="631"/>
      <c r="G49" s="631"/>
      <c r="H49" s="631"/>
      <c r="I49" s="637"/>
      <c r="J49" s="529"/>
      <c r="N49" s="446"/>
    </row>
    <row r="50" spans="2:14" ht="14.4">
      <c r="N50" s="446"/>
    </row>
    <row r="51" spans="2:14" ht="14.4">
      <c r="N51" s="542"/>
    </row>
  </sheetData>
  <mergeCells count="3">
    <mergeCell ref="B1:K1"/>
    <mergeCell ref="C2:I2"/>
    <mergeCell ref="B2:B3"/>
  </mergeCells>
  <phoneticPr fontId="271" type="noConversion"/>
  <printOptions horizontalCentered="1"/>
  <pageMargins left="0.75" right="0.25" top="0.75" bottom="0.25" header="0.25" footer="0.25"/>
  <pageSetup scale="7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view="pageBreakPreview" zoomScale="60" zoomScaleNormal="100" workbookViewId="0">
      <selection activeCell="M30" sqref="M30"/>
    </sheetView>
  </sheetViews>
  <sheetFormatPr defaultColWidth="9.109375" defaultRowHeight="15.6"/>
  <cols>
    <col min="1" max="1" width="0.109375" style="53" customWidth="1"/>
    <col min="2" max="3" width="12.109375" style="53" customWidth="1"/>
    <col min="4" max="4" width="19.44140625" style="53" customWidth="1"/>
    <col min="5" max="5" width="11.44140625" style="53" customWidth="1"/>
    <col min="6" max="6" width="46.44140625" style="53" customWidth="1"/>
    <col min="7" max="7" width="13" style="53" customWidth="1"/>
    <col min="8" max="8" width="1.109375" style="53" customWidth="1"/>
    <col min="9" max="12" width="9.109375" style="53"/>
    <col min="13" max="13" width="20.44140625" style="53" customWidth="1"/>
    <col min="14" max="16384" width="9.109375" style="53"/>
  </cols>
  <sheetData>
    <row r="3" spans="2:6" ht="30" customHeight="1">
      <c r="B3" s="784" t="s">
        <v>30</v>
      </c>
      <c r="C3" s="784"/>
      <c r="D3" s="784"/>
      <c r="E3" s="784"/>
      <c r="F3" s="784"/>
    </row>
    <row r="4" spans="2:6" ht="36" customHeight="1">
      <c r="B4" s="774" t="str">
        <f>current_gdp_all!A1</f>
        <v>Appendix 1- Quarterly Gross Domestic Product at current prices by economic activity and respective sectoral distribution</v>
      </c>
      <c r="C4" s="774"/>
      <c r="D4" s="774"/>
      <c r="E4" s="774"/>
      <c r="F4" s="774"/>
    </row>
    <row r="5" spans="2:6" ht="22.35" customHeight="1">
      <c r="B5" s="774" t="str">
        <f>current_gdp_agric!B1</f>
        <v>Appendix 2 - Agriculture: value added by activity at current prices</v>
      </c>
      <c r="C5" s="774"/>
      <c r="D5" s="774"/>
      <c r="E5" s="774"/>
      <c r="F5" s="774"/>
    </row>
    <row r="6" spans="2:6" ht="22.35" customHeight="1">
      <c r="B6" s="774" t="str">
        <f>current_gdp_industry!B1</f>
        <v>Appendix 3- Industry: value added by activity at current prices</v>
      </c>
      <c r="C6" s="774"/>
      <c r="D6" s="774"/>
      <c r="E6" s="774"/>
      <c r="F6" s="774"/>
    </row>
    <row r="7" spans="2:6" ht="22.35" customHeight="1">
      <c r="B7" s="774" t="str">
        <f>current_gdp_services!B1</f>
        <v>Appendix 4 - Services: value added by activity at current prices</v>
      </c>
      <c r="C7" s="774"/>
      <c r="D7" s="774"/>
      <c r="E7" s="774"/>
      <c r="F7" s="774"/>
    </row>
    <row r="8" spans="2:6" ht="22.35" customHeight="1">
      <c r="B8" s="774" t="str">
        <f>constant_gdp_all!B1</f>
        <v>Appendix 2 - Quarterly value added and GDP at constant 2013 prices by economic activity</v>
      </c>
      <c r="C8" s="774"/>
      <c r="D8" s="774"/>
      <c r="E8" s="774"/>
      <c r="F8" s="774"/>
    </row>
    <row r="9" spans="2:6" ht="22.35" customHeight="1">
      <c r="B9" s="774" t="str">
        <f>constant_gdp_agric!B1</f>
        <v>Appendix 7 - Agriculture: quarterly value added at constant 2013 prices by economic activity</v>
      </c>
      <c r="C9" s="774"/>
      <c r="D9" s="774"/>
      <c r="E9" s="774"/>
      <c r="F9" s="774"/>
    </row>
    <row r="10" spans="2:6" ht="30.75" customHeight="1">
      <c r="B10" s="774" t="str">
        <f>qonq_growth_rate_agric!B1</f>
        <v>Appendix 8 - Agriculture: quarterly value added at constant 2013 prices by economic activity (quarter-on-quarter change</v>
      </c>
      <c r="C10" s="774"/>
      <c r="D10" s="774"/>
      <c r="E10" s="774"/>
      <c r="F10" s="774"/>
    </row>
    <row r="11" spans="2:6" ht="33.75" customHeight="1">
      <c r="B11" s="774" t="str">
        <f>yony_growth_rate_agric!B1</f>
        <v>Appendix 9 - Agriculture: quarterly value added at constant 2013 prices by economic activity (year-on-year change)</v>
      </c>
      <c r="C11" s="774"/>
      <c r="D11" s="774"/>
      <c r="E11" s="774"/>
      <c r="F11" s="774"/>
    </row>
    <row r="12" spans="2:6" ht="21.75" customHeight="1">
      <c r="B12" s="774" t="str">
        <f>constant_gdp_industry!B1</f>
        <v>Appendix 10 - Industry: quarterly value added at constant 2013 prices by economic activity</v>
      </c>
      <c r="C12" s="774"/>
      <c r="D12" s="774"/>
      <c r="E12" s="774"/>
      <c r="F12" s="774"/>
    </row>
    <row r="13" spans="2:6" ht="31.5" customHeight="1">
      <c r="B13" s="774" t="str">
        <f>qonq_growth_rate_industry!B1</f>
        <v>Appendix 11 - Industry: quarterly value added at constant 2013 prices by economic activity (quarter-on-quarter change)</v>
      </c>
      <c r="C13" s="774"/>
      <c r="D13" s="774"/>
      <c r="E13" s="774"/>
      <c r="F13" s="774"/>
    </row>
    <row r="14" spans="2:6" ht="32.25" customHeight="1">
      <c r="B14" s="774" t="str">
        <f>yony_growth_rate_industry!B1</f>
        <v>Appendix 12 - Industry: quarterly value added at constant 2013 prices by economic activity (year-on-year change)</v>
      </c>
      <c r="C14" s="774"/>
      <c r="D14" s="774"/>
      <c r="E14" s="774"/>
      <c r="F14" s="774"/>
    </row>
    <row r="15" spans="2:6" ht="24" customHeight="1">
      <c r="B15" s="774" t="str">
        <f>constant_gdp_services!B1</f>
        <v>Appendix 13 - Services: quarterly value added at constant 2013 prices by economic activity</v>
      </c>
      <c r="C15" s="774"/>
      <c r="D15" s="774"/>
      <c r="E15" s="774"/>
      <c r="F15" s="774"/>
    </row>
    <row r="16" spans="2:6" ht="32.25" customHeight="1">
      <c r="B16" s="774" t="str">
        <f>qonq_growth_rate_services!B1</f>
        <v>Appendix 14- Services: quarterly value added at constant 2013 prices by economic activity (quarter-on-quarter change)</v>
      </c>
      <c r="C16" s="774"/>
      <c r="D16" s="774"/>
      <c r="E16" s="774"/>
      <c r="F16" s="774"/>
    </row>
    <row r="17" spans="2:6" ht="34.5" customHeight="1">
      <c r="B17" s="774" t="str">
        <f>yony_growth_rate_services!B1</f>
        <v>Appendix 15 - Services:  quarterly value added at constant 2013 prices by economic activity (year-on-year change)</v>
      </c>
      <c r="C17" s="774"/>
      <c r="D17" s="774"/>
      <c r="E17" s="774"/>
      <c r="F17" s="774"/>
    </row>
    <row r="18" spans="2:6" ht="35.25" customHeight="1">
      <c r="B18" s="774" t="str">
        <f>seasonal_adjusted_gdp_all!B1</f>
        <v>Appendix 3- Seasonally adjusted quarterly value added and Gross Domestic Product at constant 2013 prices by economic activity</v>
      </c>
      <c r="C18" s="774"/>
      <c r="D18" s="774"/>
      <c r="E18" s="774"/>
      <c r="F18" s="774"/>
    </row>
    <row r="19" spans="2:6" ht="22.35" customHeight="1">
      <c r="B19" s="774" t="str">
        <f>seasonal_adjusted_agric!B1</f>
        <v>Appendix 17 - Agriculture: Seasonally adjusted value added by activity</v>
      </c>
      <c r="C19" s="774"/>
      <c r="D19" s="774"/>
      <c r="E19" s="774"/>
      <c r="F19" s="774"/>
    </row>
    <row r="20" spans="2:6" ht="22.35" customHeight="1">
      <c r="B20" s="774" t="str">
        <f>seasonal_adjusted_qonq_agric!B1</f>
        <v>Appendix 18 - Agriculture: Seasonally adjusted value added by activity</v>
      </c>
      <c r="C20" s="774"/>
      <c r="D20" s="774"/>
      <c r="E20" s="774"/>
      <c r="F20" s="774"/>
    </row>
    <row r="21" spans="2:6" ht="22.35" customHeight="1">
      <c r="B21" s="774" t="str">
        <f>seasonal_adjusted_yony_agric!B1</f>
        <v>Appendix 19 - Agriculture: Seasonally adjusted value added by activity</v>
      </c>
      <c r="C21" s="774"/>
      <c r="D21" s="774"/>
      <c r="E21" s="774"/>
      <c r="F21" s="774"/>
    </row>
    <row r="22" spans="2:6" ht="22.35" customHeight="1">
      <c r="B22" s="774" t="str">
        <f>seasonal_adjusted_industry!B1</f>
        <v>Appendix 20 - Industry: Seasonally adjusted value added by activity</v>
      </c>
      <c r="C22" s="774"/>
      <c r="D22" s="774"/>
      <c r="E22" s="774"/>
      <c r="F22" s="774"/>
    </row>
    <row r="23" spans="2:6" ht="22.35" customHeight="1">
      <c r="B23" s="774" t="str">
        <f>seasonal_adjusted_qonq_industry!B1</f>
        <v>Appendix 21 - Industry: Seasonally adjusted value added by activity</v>
      </c>
      <c r="C23" s="774"/>
      <c r="D23" s="774"/>
      <c r="E23" s="774"/>
      <c r="F23" s="774"/>
    </row>
    <row r="24" spans="2:6" ht="22.35" customHeight="1">
      <c r="B24" s="774" t="str">
        <f>seasonal_adjusted_yony_industry!B1</f>
        <v>Appendix 22 - Industry: Seasonally adjusted value added by activity</v>
      </c>
      <c r="C24" s="774"/>
      <c r="D24" s="774"/>
      <c r="E24" s="774"/>
      <c r="F24" s="774"/>
    </row>
    <row r="25" spans="2:6" ht="22.35" customHeight="1">
      <c r="B25" s="774" t="str">
        <f>seasonal_adjusted_services!B1</f>
        <v>Appendix 23- Services: Seasonally adjusted value added by activity</v>
      </c>
      <c r="C25" s="774"/>
      <c r="D25" s="774"/>
      <c r="E25" s="774"/>
      <c r="F25" s="774"/>
    </row>
    <row r="26" spans="2:6" ht="22.35" customHeight="1">
      <c r="B26" s="774" t="str">
        <f>seasonal_adjusted_qonq_services!B1</f>
        <v>Appendix 24 - Seasonally adjusted value added by activity</v>
      </c>
      <c r="C26" s="774"/>
      <c r="D26" s="774"/>
      <c r="E26" s="774"/>
      <c r="F26" s="774"/>
    </row>
    <row r="27" spans="2:6" ht="22.35" customHeight="1">
      <c r="B27" s="774" t="str">
        <f>seasonal_adjusted_yony_services!B1</f>
        <v>Appendix 25 - Services: Seasonally adjusted value added by activity</v>
      </c>
      <c r="C27" s="774"/>
      <c r="D27" s="774"/>
      <c r="E27" s="774"/>
      <c r="F27" s="774"/>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T53"/>
  <sheetViews>
    <sheetView topLeftCell="A28" workbookViewId="0">
      <selection activeCell="C48" sqref="C48:O52"/>
    </sheetView>
  </sheetViews>
  <sheetFormatPr defaultColWidth="8.44140625" defaultRowHeight="14.4"/>
  <cols>
    <col min="1" max="1" width="1.44140625" style="13" customWidth="1"/>
    <col min="2" max="2" width="8.44140625" style="13" customWidth="1"/>
    <col min="3" max="3" width="8.88671875" style="13" customWidth="1"/>
    <col min="4" max="4" width="9.44140625" style="13" customWidth="1"/>
    <col min="5" max="8" width="9.109375" style="13" customWidth="1"/>
    <col min="9" max="9" width="8.109375" style="13" customWidth="1"/>
    <col min="10" max="13" width="9.109375" style="13" customWidth="1"/>
    <col min="14" max="14" width="10.109375" style="13" customWidth="1"/>
    <col min="15" max="15" width="10" style="13" customWidth="1"/>
    <col min="16" max="16" width="9.44140625" style="13" customWidth="1"/>
    <col min="17" max="17" width="9.109375" style="13" customWidth="1"/>
    <col min="18" max="18" width="7.88671875" style="13" customWidth="1"/>
    <col min="19" max="19" width="9.109375" customWidth="1"/>
    <col min="20" max="233" width="9.109375" style="13" customWidth="1"/>
    <col min="234" max="234" width="6" style="13" customWidth="1"/>
    <col min="235" max="235" width="3.44140625" style="13" customWidth="1"/>
    <col min="236" max="236" width="8.109375" style="13" customWidth="1"/>
    <col min="237" max="239" width="6.44140625" style="13" customWidth="1"/>
    <col min="240" max="240" width="6.109375" style="13" customWidth="1"/>
    <col min="241" max="241" width="8" style="13" customWidth="1"/>
    <col min="242" max="242" width="6.44140625" style="13" customWidth="1"/>
    <col min="243" max="243" width="6.88671875" style="13" customWidth="1"/>
    <col min="244" max="244" width="8" style="13" customWidth="1"/>
    <col min="245" max="245" width="8.44140625" style="13" customWidth="1"/>
    <col min="246" max="246" width="6.44140625" style="13" customWidth="1"/>
    <col min="247" max="247" width="7.88671875" style="13" customWidth="1"/>
    <col min="248" max="248" width="6.88671875" style="13" customWidth="1"/>
    <col min="249" max="249" width="7.109375" style="13" customWidth="1"/>
    <col min="250" max="250" width="7.44140625" style="13" customWidth="1"/>
    <col min="251" max="251" width="8" style="13" customWidth="1"/>
    <col min="252" max="252" width="7.88671875" style="13" customWidth="1"/>
    <col min="253" max="253" width="7.109375" style="13" customWidth="1"/>
    <col min="254" max="254" width="7" style="13" customWidth="1"/>
    <col min="255" max="255" width="8.88671875" style="13" customWidth="1"/>
    <col min="256" max="16384" width="8.44140625" style="13"/>
  </cols>
  <sheetData>
    <row r="1" spans="1:20" ht="27.75" customHeight="1">
      <c r="B1" s="64" t="s">
        <v>333</v>
      </c>
      <c r="C1" s="466"/>
      <c r="D1" s="528"/>
      <c r="E1" s="528"/>
      <c r="F1" s="528"/>
      <c r="G1" s="528"/>
      <c r="H1" s="528"/>
      <c r="I1" s="528"/>
      <c r="J1" s="528"/>
      <c r="K1" s="528"/>
      <c r="L1" s="528"/>
      <c r="M1" s="528"/>
      <c r="N1" s="528"/>
      <c r="O1" s="529">
        <f>current_gdp_services!O2</f>
        <v>0</v>
      </c>
    </row>
    <row r="2" spans="1:20" ht="26.25" customHeight="1">
      <c r="A2"/>
      <c r="B2" s="858" t="s">
        <v>422</v>
      </c>
      <c r="C2" s="808" t="s">
        <v>224</v>
      </c>
      <c r="D2" s="857"/>
      <c r="E2" s="857"/>
      <c r="F2" s="857"/>
      <c r="G2" s="857"/>
      <c r="H2" s="857"/>
      <c r="I2" s="857"/>
      <c r="J2" s="857"/>
      <c r="K2" s="857"/>
      <c r="L2" s="857"/>
      <c r="M2" s="857"/>
      <c r="N2" s="857"/>
      <c r="O2" s="67"/>
      <c r="R2"/>
      <c r="S2" s="13"/>
    </row>
    <row r="3" spans="1:20" s="12" customFormat="1" ht="169.5" customHeight="1">
      <c r="A3" s="98"/>
      <c r="B3" s="859"/>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1:20" ht="20.25" customHeight="1">
      <c r="A4"/>
      <c r="B4" s="541" t="s">
        <v>364</v>
      </c>
      <c r="C4" s="75">
        <v>2898.7524471640099</v>
      </c>
      <c r="D4" s="74">
        <v>1024.83598295211</v>
      </c>
      <c r="E4" s="117">
        <v>1445.8231076545501</v>
      </c>
      <c r="F4" s="115">
        <v>417.51915483504399</v>
      </c>
      <c r="G4" s="116">
        <v>1419.6728776824</v>
      </c>
      <c r="H4" s="74">
        <v>232.599622835318</v>
      </c>
      <c r="I4" s="74">
        <v>450.68163999388503</v>
      </c>
      <c r="J4" s="119">
        <v>956.19001167285501</v>
      </c>
      <c r="K4" s="115">
        <v>1059.8261534867499</v>
      </c>
      <c r="L4" s="116">
        <v>552.638720521913</v>
      </c>
      <c r="M4" s="74">
        <v>274.47720379506001</v>
      </c>
      <c r="N4" s="113">
        <v>10733.016922593897</v>
      </c>
      <c r="O4" s="74">
        <v>1163.5090754099688</v>
      </c>
      <c r="S4" s="102"/>
      <c r="T4" s="101"/>
    </row>
    <row r="5" spans="1:20" ht="20.25" customHeight="1">
      <c r="A5"/>
      <c r="B5" s="540" t="s">
        <v>365</v>
      </c>
      <c r="C5" s="75">
        <v>4254.7018964333602</v>
      </c>
      <c r="D5" s="74">
        <v>1110.65837286945</v>
      </c>
      <c r="E5" s="117">
        <v>1420.8292670134099</v>
      </c>
      <c r="F5" s="115">
        <v>511.00623054839298</v>
      </c>
      <c r="G5" s="116">
        <v>1464.0403606530899</v>
      </c>
      <c r="H5" s="74">
        <v>304.54896877426103</v>
      </c>
      <c r="I5" s="74">
        <v>398.63331275263403</v>
      </c>
      <c r="J5" s="119">
        <v>1103.6531165726601</v>
      </c>
      <c r="K5" s="115">
        <v>1135.1006928854499</v>
      </c>
      <c r="L5" s="116">
        <v>594.98695210310996</v>
      </c>
      <c r="M5" s="74">
        <v>334.01810203510797</v>
      </c>
      <c r="N5" s="113">
        <v>12632.177272640927</v>
      </c>
      <c r="O5" s="74">
        <v>1369.3869118910527</v>
      </c>
      <c r="S5" s="102"/>
      <c r="T5" s="101"/>
    </row>
    <row r="6" spans="1:20" ht="20.25" customHeight="1">
      <c r="A6"/>
      <c r="B6" s="540" t="s">
        <v>366</v>
      </c>
      <c r="C6" s="75">
        <v>3334.35005994006</v>
      </c>
      <c r="D6" s="74">
        <v>1205.6033309731399</v>
      </c>
      <c r="E6" s="117">
        <v>1969.4209398661501</v>
      </c>
      <c r="F6" s="115">
        <v>495.30507047096398</v>
      </c>
      <c r="G6" s="116">
        <v>1479.5199390724499</v>
      </c>
      <c r="H6" s="74">
        <v>306.31168508568101</v>
      </c>
      <c r="I6" s="74">
        <v>410.072718243319</v>
      </c>
      <c r="J6" s="119">
        <v>1071.12189043889</v>
      </c>
      <c r="K6" s="115">
        <v>1300.21656934469</v>
      </c>
      <c r="L6" s="116">
        <v>678.21026743049697</v>
      </c>
      <c r="M6" s="74">
        <v>415.96264867782401</v>
      </c>
      <c r="N6" s="113">
        <v>12666.095119543663</v>
      </c>
      <c r="O6" s="74">
        <v>1373.0637646319278</v>
      </c>
      <c r="S6" s="102"/>
      <c r="T6" s="101"/>
    </row>
    <row r="7" spans="1:20" ht="20.25" customHeight="1">
      <c r="A7"/>
      <c r="B7" s="540" t="s">
        <v>367</v>
      </c>
      <c r="C7" s="75">
        <v>3389.0029339540902</v>
      </c>
      <c r="D7" s="74">
        <v>1334.0514698418399</v>
      </c>
      <c r="E7" s="117">
        <v>2218.63829656289</v>
      </c>
      <c r="F7" s="115">
        <v>525.54073897561796</v>
      </c>
      <c r="G7" s="116">
        <v>1519.41322276711</v>
      </c>
      <c r="H7" s="74">
        <v>329.84649721601397</v>
      </c>
      <c r="I7" s="74">
        <v>411.80943174727503</v>
      </c>
      <c r="J7" s="119">
        <v>1454.05406465596</v>
      </c>
      <c r="K7" s="115">
        <v>1829.9135619981</v>
      </c>
      <c r="L7" s="116">
        <v>874.39045622654305</v>
      </c>
      <c r="M7" s="74">
        <v>605.69555061099095</v>
      </c>
      <c r="N7" s="113">
        <v>14492.356224556434</v>
      </c>
      <c r="O7" s="74">
        <v>1571.0389830700508</v>
      </c>
      <c r="S7" s="102"/>
      <c r="T7" s="101"/>
    </row>
    <row r="8" spans="1:20" ht="20.25" customHeight="1">
      <c r="A8"/>
      <c r="B8" s="540" t="s">
        <v>368</v>
      </c>
      <c r="C8" s="75">
        <v>3733.48540825809</v>
      </c>
      <c r="D8" s="74">
        <v>1230.5902255097001</v>
      </c>
      <c r="E8" s="117">
        <v>1046.99740412079</v>
      </c>
      <c r="F8" s="115">
        <v>580.50446777297498</v>
      </c>
      <c r="G8" s="116">
        <v>1609.0426061852199</v>
      </c>
      <c r="H8" s="74">
        <v>218.042265926845</v>
      </c>
      <c r="I8" s="74">
        <v>399.30313186250999</v>
      </c>
      <c r="J8" s="119">
        <v>912.78653277438798</v>
      </c>
      <c r="K8" s="115">
        <v>1090.7105748756001</v>
      </c>
      <c r="L8" s="116">
        <v>560.56775912613602</v>
      </c>
      <c r="M8" s="74">
        <v>398.47810585663001</v>
      </c>
      <c r="N8" s="113">
        <v>11780.508482268882</v>
      </c>
      <c r="O8" s="74">
        <v>1277.0620442431386</v>
      </c>
      <c r="R8"/>
      <c r="S8" s="102"/>
      <c r="T8" s="101"/>
    </row>
    <row r="9" spans="1:20" ht="20.25" customHeight="1">
      <c r="A9"/>
      <c r="B9" s="540" t="s">
        <v>369</v>
      </c>
      <c r="C9" s="75">
        <v>3895.5322599584101</v>
      </c>
      <c r="D9" s="74">
        <v>1399.0251185588299</v>
      </c>
      <c r="E9" s="117">
        <v>1731.91099198186</v>
      </c>
      <c r="F9" s="115">
        <v>600.72200697587505</v>
      </c>
      <c r="G9" s="116">
        <v>1783.4562732181901</v>
      </c>
      <c r="H9" s="74">
        <v>206.69408323238599</v>
      </c>
      <c r="I9" s="74">
        <v>414.76599363934901</v>
      </c>
      <c r="J9" s="119">
        <v>1120.05901738891</v>
      </c>
      <c r="K9" s="115">
        <v>1308.7390185095401</v>
      </c>
      <c r="L9" s="116">
        <v>588.87655869980802</v>
      </c>
      <c r="M9" s="74">
        <v>382.893686530271</v>
      </c>
      <c r="N9" s="113">
        <v>13432.67500869343</v>
      </c>
      <c r="O9" s="74">
        <v>1456.1645986737481</v>
      </c>
      <c r="R9"/>
      <c r="S9" s="102"/>
      <c r="T9" s="101"/>
    </row>
    <row r="10" spans="1:20" ht="20.25" customHeight="1">
      <c r="A10"/>
      <c r="B10" s="540" t="s">
        <v>370</v>
      </c>
      <c r="C10" s="75">
        <v>3538.3606656617999</v>
      </c>
      <c r="D10" s="74">
        <v>1073.9835041639999</v>
      </c>
      <c r="E10" s="117">
        <v>2325.7220795732401</v>
      </c>
      <c r="F10" s="115">
        <v>666.93932880483896</v>
      </c>
      <c r="G10" s="116">
        <v>1847.9144213186501</v>
      </c>
      <c r="H10" s="74">
        <v>339.64134423060398</v>
      </c>
      <c r="I10" s="74">
        <v>489.08058861015201</v>
      </c>
      <c r="J10" s="119">
        <v>1032.7942512054699</v>
      </c>
      <c r="K10" s="115">
        <v>1343.88264169322</v>
      </c>
      <c r="L10" s="116">
        <v>753.12162912026099</v>
      </c>
      <c r="M10" s="74">
        <v>414.18571129621103</v>
      </c>
      <c r="N10" s="113">
        <v>13825.626165678448</v>
      </c>
      <c r="O10" s="74">
        <v>1498.7623361637977</v>
      </c>
      <c r="R10"/>
      <c r="S10" s="102"/>
      <c r="T10" s="101"/>
    </row>
    <row r="11" spans="1:20" ht="20.25" customHeight="1">
      <c r="A11"/>
      <c r="B11" s="540" t="s">
        <v>371</v>
      </c>
      <c r="C11" s="75">
        <v>2993.06990759993</v>
      </c>
      <c r="D11" s="74">
        <v>1042.6967583949299</v>
      </c>
      <c r="E11" s="117">
        <v>2358.73234999753</v>
      </c>
      <c r="F11" s="115">
        <v>679.35203240254702</v>
      </c>
      <c r="G11" s="116">
        <v>1900.24476794876</v>
      </c>
      <c r="H11" s="74">
        <v>405.93051774921901</v>
      </c>
      <c r="I11" s="74">
        <v>481.770256662554</v>
      </c>
      <c r="J11" s="119">
        <v>1358.8002745010699</v>
      </c>
      <c r="K11" s="115">
        <v>1565.94621316395</v>
      </c>
      <c r="L11" s="116">
        <v>870.85871858167297</v>
      </c>
      <c r="M11" s="74">
        <v>457.98390608635498</v>
      </c>
      <c r="N11" s="113">
        <v>14115.385703088516</v>
      </c>
      <c r="O11" s="74">
        <v>1530.1736209772507</v>
      </c>
      <c r="R11"/>
      <c r="S11" s="102"/>
      <c r="T11" s="101"/>
    </row>
    <row r="12" spans="1:20" ht="20.25" customHeight="1">
      <c r="A12"/>
      <c r="B12" s="540" t="s">
        <v>372</v>
      </c>
      <c r="C12" s="75">
        <v>3342.13364948668</v>
      </c>
      <c r="D12" s="74">
        <v>1362.54299129733</v>
      </c>
      <c r="E12" s="117">
        <v>2353.7755343420899</v>
      </c>
      <c r="F12" s="115">
        <v>655.94068553482202</v>
      </c>
      <c r="G12" s="116">
        <v>2002.9857851848401</v>
      </c>
      <c r="H12" s="74">
        <v>287.11782248961401</v>
      </c>
      <c r="I12" s="74">
        <v>445.158341942449</v>
      </c>
      <c r="J12" s="119">
        <v>803.60757065461701</v>
      </c>
      <c r="K12" s="115">
        <v>1277.36594745311</v>
      </c>
      <c r="L12" s="116">
        <v>627.72133619923102</v>
      </c>
      <c r="M12" s="74">
        <v>540.38094620689196</v>
      </c>
      <c r="N12" s="113">
        <v>13698.730610791674</v>
      </c>
      <c r="O12" s="74">
        <v>1485.0062663835347</v>
      </c>
      <c r="R12"/>
      <c r="S12" s="102"/>
      <c r="T12" s="101"/>
    </row>
    <row r="13" spans="1:20" ht="20.25" customHeight="1">
      <c r="A13"/>
      <c r="B13" s="540" t="s">
        <v>373</v>
      </c>
      <c r="C13" s="75">
        <v>3634.11770589141</v>
      </c>
      <c r="D13" s="74">
        <v>1284.5710280057499</v>
      </c>
      <c r="E13" s="117">
        <v>1974.9866572651399</v>
      </c>
      <c r="F13" s="115">
        <v>695.16448030758704</v>
      </c>
      <c r="G13" s="116">
        <v>1973.16731945745</v>
      </c>
      <c r="H13" s="74">
        <v>315.467051400549</v>
      </c>
      <c r="I13" s="74">
        <v>485.53205304693699</v>
      </c>
      <c r="J13" s="119">
        <v>1005.75060330169</v>
      </c>
      <c r="K13" s="115">
        <v>1479.92353805426</v>
      </c>
      <c r="L13" s="116">
        <v>668.44010896342104</v>
      </c>
      <c r="M13" s="74">
        <v>468.55498711479999</v>
      </c>
      <c r="N13" s="113">
        <v>13985.675532808993</v>
      </c>
      <c r="O13" s="74">
        <v>1516.1124337657129</v>
      </c>
      <c r="R13"/>
      <c r="S13" s="102"/>
      <c r="T13" s="101"/>
    </row>
    <row r="14" spans="1:20" ht="20.25" customHeight="1">
      <c r="A14"/>
      <c r="B14" s="540" t="s">
        <v>374</v>
      </c>
      <c r="C14" s="75">
        <v>3355.9375372339</v>
      </c>
      <c r="D14" s="74">
        <v>1212.8834610799499</v>
      </c>
      <c r="E14" s="117">
        <v>1717.34566164747</v>
      </c>
      <c r="F14" s="115">
        <v>729.71683903903897</v>
      </c>
      <c r="G14" s="116">
        <v>2037.6791024655399</v>
      </c>
      <c r="H14" s="74">
        <v>203.22847403188501</v>
      </c>
      <c r="I14" s="74">
        <v>461.93273925590302</v>
      </c>
      <c r="J14" s="119">
        <v>1233.2304948011499</v>
      </c>
      <c r="K14" s="115">
        <v>1062.5304126769399</v>
      </c>
      <c r="L14" s="116">
        <v>580.74381315222797</v>
      </c>
      <c r="M14" s="74">
        <v>369.74891902470398</v>
      </c>
      <c r="N14" s="113">
        <v>12964.977454408709</v>
      </c>
      <c r="O14" s="74">
        <v>1405.4640032231068</v>
      </c>
      <c r="R14"/>
      <c r="S14" s="102"/>
      <c r="T14" s="101"/>
    </row>
    <row r="15" spans="1:20" ht="20.25" customHeight="1">
      <c r="A15"/>
      <c r="B15" s="540" t="s">
        <v>375</v>
      </c>
      <c r="C15" s="75">
        <v>3900.1783029449002</v>
      </c>
      <c r="D15" s="74">
        <v>1078.9832824033799</v>
      </c>
      <c r="E15" s="117">
        <v>1613.0155227154401</v>
      </c>
      <c r="F15" s="115">
        <v>748.72823586686502</v>
      </c>
      <c r="G15" s="116">
        <v>2048.4375386749398</v>
      </c>
      <c r="H15" s="74">
        <v>400.818868670499</v>
      </c>
      <c r="I15" s="74">
        <v>417.42379769360599</v>
      </c>
      <c r="J15" s="119">
        <v>1268.32161794068</v>
      </c>
      <c r="K15" s="115">
        <v>1465.3590611673301</v>
      </c>
      <c r="L15" s="116">
        <v>773.31633028904901</v>
      </c>
      <c r="M15" s="74">
        <v>318.77420616233701</v>
      </c>
      <c r="N15" s="113">
        <v>14033.356764529028</v>
      </c>
      <c r="O15" s="74">
        <v>1521.2813015903971</v>
      </c>
      <c r="R15"/>
      <c r="S15" s="102"/>
      <c r="T15" s="101"/>
    </row>
    <row r="16" spans="1:20" ht="20.25" customHeight="1">
      <c r="A16"/>
      <c r="B16" s="540" t="s">
        <v>376</v>
      </c>
      <c r="C16" s="75">
        <v>3461.7309149787502</v>
      </c>
      <c r="D16" s="74">
        <v>1218.7370613073199</v>
      </c>
      <c r="E16" s="117">
        <v>1584.91437349786</v>
      </c>
      <c r="F16" s="115">
        <v>737.90088180674798</v>
      </c>
      <c r="G16" s="116">
        <v>2157.4287339092102</v>
      </c>
      <c r="H16" s="74">
        <v>210.82251322666301</v>
      </c>
      <c r="I16" s="74">
        <v>460.065973964867</v>
      </c>
      <c r="J16" s="119">
        <v>1066.5064145710401</v>
      </c>
      <c r="K16" s="115">
        <v>1445.96206658958</v>
      </c>
      <c r="L16" s="116">
        <v>630.14670294320899</v>
      </c>
      <c r="M16" s="74">
        <v>441.35631250543503</v>
      </c>
      <c r="N16" s="113">
        <v>13415.571949300684</v>
      </c>
      <c r="O16" s="74">
        <v>1454.3105472952539</v>
      </c>
      <c r="R16"/>
      <c r="S16" s="102"/>
      <c r="T16" s="101"/>
    </row>
    <row r="17" spans="2:19" ht="20.25" customHeight="1">
      <c r="B17" s="607" t="s">
        <v>377</v>
      </c>
      <c r="C17" s="75">
        <v>3706.66644533606</v>
      </c>
      <c r="D17" s="74">
        <v>1291.2609643043299</v>
      </c>
      <c r="E17" s="117">
        <v>1611.81262544212</v>
      </c>
      <c r="F17" s="115">
        <v>718.35353687694897</v>
      </c>
      <c r="G17" s="116">
        <v>2092.38885353978</v>
      </c>
      <c r="H17" s="74">
        <v>168.84160256319001</v>
      </c>
      <c r="I17" s="74">
        <v>447.45093551490697</v>
      </c>
      <c r="J17" s="119">
        <v>1112.3303310234101</v>
      </c>
      <c r="K17" s="115">
        <v>1398.78886156357</v>
      </c>
      <c r="L17" s="116">
        <v>682.12532816977102</v>
      </c>
      <c r="M17" s="74">
        <v>449.60705459744901</v>
      </c>
      <c r="N17" s="113">
        <v>13679.626538931536</v>
      </c>
      <c r="O17" s="74">
        <v>1482.9352959241698</v>
      </c>
      <c r="R17"/>
      <c r="S17" s="13"/>
    </row>
    <row r="18" spans="2:19" ht="20.25" customHeight="1">
      <c r="B18" s="607" t="s">
        <v>378</v>
      </c>
      <c r="C18" s="75">
        <v>3439.75357482032</v>
      </c>
      <c r="D18" s="74">
        <v>1260.3371656761899</v>
      </c>
      <c r="E18" s="117">
        <v>2634.58761235165</v>
      </c>
      <c r="F18" s="115">
        <v>770.32729028407505</v>
      </c>
      <c r="G18" s="116">
        <v>2221.4914053714901</v>
      </c>
      <c r="H18" s="74">
        <v>182.021749319093</v>
      </c>
      <c r="I18" s="74">
        <v>397.41223199729302</v>
      </c>
      <c r="J18" s="119">
        <v>1153.91136992017</v>
      </c>
      <c r="K18" s="115">
        <v>1268.57284042735</v>
      </c>
      <c r="L18" s="116">
        <v>679.39785966834802</v>
      </c>
      <c r="M18" s="74">
        <v>399.29799184376702</v>
      </c>
      <c r="N18" s="113">
        <v>14407.111091679748</v>
      </c>
      <c r="O18" s="74">
        <v>1561.7980132242135</v>
      </c>
      <c r="R18"/>
      <c r="S18" s="13"/>
    </row>
    <row r="19" spans="2:19" ht="20.25" customHeight="1">
      <c r="B19" s="607" t="s">
        <v>379</v>
      </c>
      <c r="C19" s="75">
        <v>3560.19783498674</v>
      </c>
      <c r="D19" s="74">
        <v>1281.98433517733</v>
      </c>
      <c r="E19" s="117">
        <v>1915.24437083455</v>
      </c>
      <c r="F19" s="115">
        <v>760.25852718854799</v>
      </c>
      <c r="G19" s="116">
        <v>2235.6793557173501</v>
      </c>
      <c r="H19" s="74">
        <v>683.05104403423002</v>
      </c>
      <c r="I19" s="74">
        <v>428.68791711933699</v>
      </c>
      <c r="J19" s="119">
        <v>1360.1964571446799</v>
      </c>
      <c r="K19" s="115">
        <v>1292.9858342269299</v>
      </c>
      <c r="L19" s="116">
        <v>764.81309231616206</v>
      </c>
      <c r="M19" s="74">
        <v>405.66125388215801</v>
      </c>
      <c r="N19" s="113">
        <v>14688.760022628016</v>
      </c>
      <c r="O19" s="74">
        <v>1592.3300704827823</v>
      </c>
      <c r="R19"/>
      <c r="S19" s="13"/>
    </row>
    <row r="20" spans="2:19" ht="20.25" customHeight="1">
      <c r="B20" s="607" t="s">
        <v>380</v>
      </c>
      <c r="C20" s="75">
        <v>3824.1746134825198</v>
      </c>
      <c r="D20" s="74">
        <v>1371.2172331684999</v>
      </c>
      <c r="E20" s="117">
        <v>1976.90615870792</v>
      </c>
      <c r="F20" s="115">
        <v>737.07482935778296</v>
      </c>
      <c r="G20" s="116">
        <v>1903.0931632162201</v>
      </c>
      <c r="H20" s="74">
        <v>318.27407062254298</v>
      </c>
      <c r="I20" s="74">
        <v>417.56712583529497</v>
      </c>
      <c r="J20" s="119">
        <v>923.42439872293596</v>
      </c>
      <c r="K20" s="115">
        <v>1144.1415356165301</v>
      </c>
      <c r="L20" s="116">
        <v>555.13763497439095</v>
      </c>
      <c r="M20" s="74">
        <v>483.322360261217</v>
      </c>
      <c r="N20" s="113">
        <v>13654.333123965858</v>
      </c>
      <c r="O20" s="74">
        <v>1480.1933718153273</v>
      </c>
      <c r="R20"/>
      <c r="S20" s="13"/>
    </row>
    <row r="21" spans="2:19" ht="20.25" customHeight="1">
      <c r="B21" s="607" t="s">
        <v>381</v>
      </c>
      <c r="C21" s="75">
        <v>4170.0539872245499</v>
      </c>
      <c r="D21" s="74">
        <v>1370.0886160901</v>
      </c>
      <c r="E21" s="117">
        <v>2168.6108472245401</v>
      </c>
      <c r="F21" s="115">
        <v>770.60211734193001</v>
      </c>
      <c r="G21" s="116">
        <v>1956.7710942147801</v>
      </c>
      <c r="H21" s="74">
        <v>276.06328742103398</v>
      </c>
      <c r="I21" s="74">
        <v>512.88268892874896</v>
      </c>
      <c r="J21" s="119">
        <v>1297.4165092165099</v>
      </c>
      <c r="K21" s="115">
        <v>1564.9069642971699</v>
      </c>
      <c r="L21" s="116">
        <v>789.86495687743695</v>
      </c>
      <c r="M21" s="74">
        <v>434.60502188206402</v>
      </c>
      <c r="N21" s="113">
        <v>15311.866090718862</v>
      </c>
      <c r="O21" s="74">
        <v>1659.877673397724</v>
      </c>
      <c r="R21"/>
      <c r="S21" s="13"/>
    </row>
    <row r="22" spans="2:19" ht="20.25" customHeight="1">
      <c r="B22" s="607" t="s">
        <v>382</v>
      </c>
      <c r="C22" s="75">
        <v>3781.47984630666</v>
      </c>
      <c r="D22" s="74">
        <v>1278.31680490336</v>
      </c>
      <c r="E22" s="117">
        <v>2208.0263854310001</v>
      </c>
      <c r="F22" s="115">
        <v>801.33459688856101</v>
      </c>
      <c r="G22" s="116">
        <v>1616.06524987132</v>
      </c>
      <c r="H22" s="74">
        <v>302.822412529958</v>
      </c>
      <c r="I22" s="74">
        <v>475.05303075514399</v>
      </c>
      <c r="J22" s="119">
        <v>1385.19386618663</v>
      </c>
      <c r="K22" s="115">
        <v>1563.1101287087599</v>
      </c>
      <c r="L22" s="116">
        <v>867.11765999137901</v>
      </c>
      <c r="M22" s="74">
        <v>440.71425845731397</v>
      </c>
      <c r="N22" s="113">
        <v>14719.234240030088</v>
      </c>
      <c r="O22" s="74">
        <v>1595.6336177304054</v>
      </c>
      <c r="R22"/>
      <c r="S22" s="13"/>
    </row>
    <row r="23" spans="2:19" ht="20.25" customHeight="1">
      <c r="B23" s="607" t="s">
        <v>383</v>
      </c>
      <c r="C23" s="75">
        <v>3555.0111574206799</v>
      </c>
      <c r="D23" s="74">
        <v>1418.9395720748901</v>
      </c>
      <c r="E23" s="117">
        <v>2086.2499975197902</v>
      </c>
      <c r="F23" s="115">
        <v>802.62745557579899</v>
      </c>
      <c r="G23" s="116">
        <v>1689.3874147911599</v>
      </c>
      <c r="H23" s="74">
        <v>395.11678539762801</v>
      </c>
      <c r="I23" s="74">
        <v>378.112812620304</v>
      </c>
      <c r="J23" s="119">
        <v>1282.54466752401</v>
      </c>
      <c r="K23" s="115">
        <v>1474.41593933845</v>
      </c>
      <c r="L23" s="116">
        <v>932.59620361097495</v>
      </c>
      <c r="M23" s="74">
        <v>427.483545829923</v>
      </c>
      <c r="N23" s="113">
        <v>14442.485551703607</v>
      </c>
      <c r="O23" s="74">
        <v>1565.6327696186477</v>
      </c>
      <c r="R23"/>
      <c r="S23" s="13"/>
    </row>
    <row r="24" spans="2:19" ht="20.25" customHeight="1">
      <c r="B24" s="607" t="s">
        <v>384</v>
      </c>
      <c r="C24" s="75">
        <v>4009.7100989618498</v>
      </c>
      <c r="D24" s="74">
        <v>1336.24191547638</v>
      </c>
      <c r="E24" s="117">
        <v>2341.7205798906298</v>
      </c>
      <c r="F24" s="115">
        <v>836.29679025635801</v>
      </c>
      <c r="G24" s="116">
        <v>1573.101672969</v>
      </c>
      <c r="H24" s="74">
        <v>478.85022653494298</v>
      </c>
      <c r="I24" s="74">
        <v>404.319217924089</v>
      </c>
      <c r="J24" s="119">
        <v>1213.72024557277</v>
      </c>
      <c r="K24" s="115">
        <v>1438.80621903371</v>
      </c>
      <c r="L24" s="116">
        <v>862.36979780218599</v>
      </c>
      <c r="M24" s="74">
        <v>494.03065277849697</v>
      </c>
      <c r="N24" s="113">
        <v>14989.167417200413</v>
      </c>
      <c r="O24" s="74">
        <v>1624.8956326565888</v>
      </c>
      <c r="R24"/>
      <c r="S24" s="13"/>
    </row>
    <row r="25" spans="2:19" ht="20.25" customHeight="1">
      <c r="B25" s="607" t="s">
        <v>385</v>
      </c>
      <c r="C25" s="75">
        <v>3934.8869664232302</v>
      </c>
      <c r="D25" s="74">
        <v>1364.60814399489</v>
      </c>
      <c r="E25" s="117">
        <v>2120.3890980741899</v>
      </c>
      <c r="F25" s="115">
        <v>865.99848033302101</v>
      </c>
      <c r="G25" s="116">
        <v>1627.8572328617699</v>
      </c>
      <c r="H25" s="74">
        <v>201.779968579589</v>
      </c>
      <c r="I25" s="74">
        <v>426.59657164734699</v>
      </c>
      <c r="J25" s="119">
        <v>1274.0534248322199</v>
      </c>
      <c r="K25" s="115">
        <v>1569.5833536279999</v>
      </c>
      <c r="L25" s="116">
        <v>948.19645929858598</v>
      </c>
      <c r="M25" s="74">
        <v>449.91010877149</v>
      </c>
      <c r="N25" s="113">
        <v>14783.859808444335</v>
      </c>
      <c r="O25" s="74">
        <v>1602.6393306530431</v>
      </c>
      <c r="R25"/>
      <c r="S25" s="13"/>
    </row>
    <row r="26" spans="2:19" ht="20.25" customHeight="1">
      <c r="B26" s="607" t="s">
        <v>386</v>
      </c>
      <c r="C26" s="75">
        <v>3928.4868182455798</v>
      </c>
      <c r="D26" s="74">
        <v>1443.4389946517699</v>
      </c>
      <c r="E26" s="117">
        <v>2089.4583745505001</v>
      </c>
      <c r="F26" s="115">
        <v>903.190803315018</v>
      </c>
      <c r="G26" s="116">
        <v>1461.13139192061</v>
      </c>
      <c r="H26" s="74">
        <v>359.46433408878698</v>
      </c>
      <c r="I26" s="74">
        <v>515.75689423011204</v>
      </c>
      <c r="J26" s="119">
        <v>1316.4719455601</v>
      </c>
      <c r="K26" s="115">
        <v>1606.1854566310501</v>
      </c>
      <c r="L26" s="116">
        <v>1032.5927432363501</v>
      </c>
      <c r="M26" s="74">
        <v>454.32776988451502</v>
      </c>
      <c r="N26" s="113">
        <v>15110.505526314391</v>
      </c>
      <c r="O26" s="74">
        <v>1638.0492494043651</v>
      </c>
      <c r="R26"/>
      <c r="S26" s="13"/>
    </row>
    <row r="27" spans="2:19" ht="20.25" customHeight="1">
      <c r="B27" s="607" t="s">
        <v>387</v>
      </c>
      <c r="C27" s="75">
        <v>3880.8529116280902</v>
      </c>
      <c r="D27" s="74">
        <v>1468.09549989624</v>
      </c>
      <c r="E27" s="117">
        <v>1981.37692521084</v>
      </c>
      <c r="F27" s="115">
        <v>914.51608449042703</v>
      </c>
      <c r="G27" s="116">
        <v>1915.3912843513399</v>
      </c>
      <c r="H27" s="74">
        <v>168.23620009682199</v>
      </c>
      <c r="I27" s="74">
        <v>441.73223275189798</v>
      </c>
      <c r="J27" s="119">
        <v>1294.39257145032</v>
      </c>
      <c r="K27" s="115">
        <v>1358.3159105284401</v>
      </c>
      <c r="L27" s="116">
        <v>1010.9454589297</v>
      </c>
      <c r="M27" s="74">
        <v>443.983657095257</v>
      </c>
      <c r="N27" s="113">
        <v>14877.838736429376</v>
      </c>
      <c r="O27" s="74">
        <v>1612.8270846085702</v>
      </c>
      <c r="R27"/>
      <c r="S27" s="13"/>
    </row>
    <row r="28" spans="2:19" ht="20.25" customHeight="1">
      <c r="B28" s="607" t="s">
        <v>388</v>
      </c>
      <c r="C28" s="75">
        <v>4296.4153567516896</v>
      </c>
      <c r="D28" s="74">
        <v>1270.24479805022</v>
      </c>
      <c r="E28" s="117">
        <v>2301.5094185922799</v>
      </c>
      <c r="F28" s="115">
        <v>1104.58698139378</v>
      </c>
      <c r="G28" s="116">
        <v>1564.7799316114599</v>
      </c>
      <c r="H28" s="74">
        <v>224.40120620498499</v>
      </c>
      <c r="I28" s="74">
        <v>474.18537893003099</v>
      </c>
      <c r="J28" s="119">
        <v>1309.87047120495</v>
      </c>
      <c r="K28" s="115">
        <v>1482.8151468103999</v>
      </c>
      <c r="L28" s="116">
        <v>1093.2096126003901</v>
      </c>
      <c r="M28" s="74">
        <v>506.99994510162497</v>
      </c>
      <c r="N28" s="113">
        <v>15629.01824725181</v>
      </c>
      <c r="O28" s="74">
        <v>1694.2584458378692</v>
      </c>
      <c r="R28"/>
      <c r="S28" s="13"/>
    </row>
    <row r="29" spans="2:19" ht="20.25" customHeight="1">
      <c r="B29" s="607" t="s">
        <v>389</v>
      </c>
      <c r="C29" s="75">
        <v>4105.1639893553802</v>
      </c>
      <c r="D29" s="74">
        <v>1295.7165016326301</v>
      </c>
      <c r="E29" s="117">
        <v>2199.8939963736698</v>
      </c>
      <c r="F29" s="115">
        <v>1137.8265724494699</v>
      </c>
      <c r="G29" s="116">
        <v>1674.4024108296601</v>
      </c>
      <c r="H29" s="74">
        <v>270.554855490465</v>
      </c>
      <c r="I29" s="74">
        <v>481.04306916149898</v>
      </c>
      <c r="J29" s="119">
        <v>1340.3503465051001</v>
      </c>
      <c r="K29" s="115">
        <v>1574.26888669306</v>
      </c>
      <c r="L29" s="116">
        <v>1170.4345834365399</v>
      </c>
      <c r="M29" s="74">
        <v>454.07954795854903</v>
      </c>
      <c r="N29" s="113">
        <v>15703.734759886021</v>
      </c>
      <c r="O29" s="74">
        <v>1702.3580641613889</v>
      </c>
      <c r="R29"/>
      <c r="S29" s="13"/>
    </row>
    <row r="30" spans="2:19" ht="20.25" customHeight="1">
      <c r="B30" s="607" t="s">
        <v>390</v>
      </c>
      <c r="C30" s="75">
        <v>3997.6915371580899</v>
      </c>
      <c r="D30" s="74">
        <v>1513.97272034869</v>
      </c>
      <c r="E30" s="117">
        <v>2249.5247802839399</v>
      </c>
      <c r="F30" s="115">
        <v>1163.8936532809901</v>
      </c>
      <c r="G30" s="116">
        <v>1508.27629057694</v>
      </c>
      <c r="H30" s="74">
        <v>632.62510384205996</v>
      </c>
      <c r="I30" s="74">
        <v>529.55281377885103</v>
      </c>
      <c r="J30" s="119">
        <v>1353.46697118517</v>
      </c>
      <c r="K30" s="115">
        <v>1776.6809669347101</v>
      </c>
      <c r="L30" s="116">
        <v>1059.24972350238</v>
      </c>
      <c r="M30" s="74">
        <v>461.25826203291001</v>
      </c>
      <c r="N30" s="113">
        <v>16246.19282292473</v>
      </c>
      <c r="O30" s="74">
        <v>1761.1630473200585</v>
      </c>
      <c r="R30"/>
      <c r="S30" s="13"/>
    </row>
    <row r="31" spans="2:19" ht="20.25" customHeight="1">
      <c r="B31" s="607" t="s">
        <v>391</v>
      </c>
      <c r="C31" s="75">
        <v>3930.6066310750298</v>
      </c>
      <c r="D31" s="74">
        <v>1869.6104828473799</v>
      </c>
      <c r="E31" s="117">
        <v>2152.54356160936</v>
      </c>
      <c r="F31" s="115">
        <v>1751.58194417089</v>
      </c>
      <c r="G31" s="116">
        <v>1933.1288188180799</v>
      </c>
      <c r="H31" s="74">
        <v>320.61894367921298</v>
      </c>
      <c r="I31" s="74">
        <v>394.54255463714497</v>
      </c>
      <c r="J31" s="119">
        <v>1283.23450799016</v>
      </c>
      <c r="K31" s="115">
        <v>1700.8050202929201</v>
      </c>
      <c r="L31" s="116">
        <v>933.27833458105101</v>
      </c>
      <c r="M31" s="74">
        <v>467.87478212571602</v>
      </c>
      <c r="N31" s="113">
        <v>16737.825581826946</v>
      </c>
      <c r="O31" s="74">
        <v>1814.4583305453575</v>
      </c>
      <c r="R31"/>
      <c r="S31" s="13"/>
    </row>
    <row r="32" spans="2:19" ht="20.25" customHeight="1">
      <c r="B32" s="540" t="s">
        <v>392</v>
      </c>
      <c r="C32" s="75">
        <v>4934.3894261760897</v>
      </c>
      <c r="D32" s="74">
        <v>1908.51975067591</v>
      </c>
      <c r="E32" s="117">
        <v>2378.5571282583601</v>
      </c>
      <c r="F32" s="115">
        <v>1343.98250220623</v>
      </c>
      <c r="G32" s="116">
        <v>1704.7180877020201</v>
      </c>
      <c r="H32" s="74">
        <v>128.918486032701</v>
      </c>
      <c r="I32" s="74">
        <v>233.482621214087</v>
      </c>
      <c r="J32" s="119">
        <v>1461.52131457156</v>
      </c>
      <c r="K32" s="115">
        <v>1700.70063978301</v>
      </c>
      <c r="L32" s="116">
        <v>1069.7525206944199</v>
      </c>
      <c r="M32" s="74">
        <v>421.444723268149</v>
      </c>
      <c r="N32" s="113">
        <v>17285.987200582538</v>
      </c>
      <c r="O32" s="74">
        <v>1873.8816057356676</v>
      </c>
      <c r="R32"/>
      <c r="S32" s="13"/>
    </row>
    <row r="33" spans="2:19" ht="20.25" customHeight="1">
      <c r="B33" s="540" t="s">
        <v>393</v>
      </c>
      <c r="C33" s="75">
        <v>2791.0182036108099</v>
      </c>
      <c r="D33" s="74">
        <v>284.90264513424302</v>
      </c>
      <c r="E33" s="117">
        <v>2228.08358434514</v>
      </c>
      <c r="F33" s="115">
        <v>1491.23583679428</v>
      </c>
      <c r="G33" s="116">
        <v>1892.1217353969701</v>
      </c>
      <c r="H33" s="74">
        <v>418.974320177886</v>
      </c>
      <c r="I33" s="74">
        <v>568.64904962578805</v>
      </c>
      <c r="J33" s="119">
        <v>1366.6440245107699</v>
      </c>
      <c r="K33" s="115">
        <v>1730.45821299366</v>
      </c>
      <c r="L33" s="116">
        <v>1054.0712125819</v>
      </c>
      <c r="M33" s="74">
        <v>436.90569774583599</v>
      </c>
      <c r="N33" s="113">
        <v>14263.064522917282</v>
      </c>
      <c r="O33" s="74">
        <v>1546.1826935759248</v>
      </c>
      <c r="R33"/>
      <c r="S33" s="13"/>
    </row>
    <row r="34" spans="2:19" ht="20.25" customHeight="1">
      <c r="B34" s="540" t="s">
        <v>394</v>
      </c>
      <c r="C34" s="75">
        <v>3497.60118510034</v>
      </c>
      <c r="D34" s="74">
        <v>677.45570569457198</v>
      </c>
      <c r="E34" s="117">
        <v>2381.1159685102198</v>
      </c>
      <c r="F34" s="115">
        <v>1606.04014796654</v>
      </c>
      <c r="G34" s="116">
        <v>1616.6657125997399</v>
      </c>
      <c r="H34" s="74">
        <v>731.17449728014105</v>
      </c>
      <c r="I34" s="74">
        <v>499.19996386607698</v>
      </c>
      <c r="J34" s="119">
        <v>1391.3355219452601</v>
      </c>
      <c r="K34" s="115">
        <v>1834.3955062868999</v>
      </c>
      <c r="L34" s="116">
        <v>1141.3843045599201</v>
      </c>
      <c r="M34" s="74">
        <v>372.71463141401699</v>
      </c>
      <c r="N34" s="113">
        <v>15749.083145223727</v>
      </c>
      <c r="O34" s="74">
        <v>1707.2740405616998</v>
      </c>
      <c r="R34"/>
      <c r="S34" s="13"/>
    </row>
    <row r="35" spans="2:19" ht="20.25" customHeight="1">
      <c r="B35" s="540" t="s">
        <v>395</v>
      </c>
      <c r="C35" s="75">
        <v>4633.3022515370903</v>
      </c>
      <c r="D35" s="74">
        <v>877.84300621990599</v>
      </c>
      <c r="E35" s="117">
        <v>2281.9696495839398</v>
      </c>
      <c r="F35" s="115">
        <v>1825.5768318565399</v>
      </c>
      <c r="G35" s="116">
        <v>2085.5038202754799</v>
      </c>
      <c r="H35" s="74">
        <v>337.94947592195598</v>
      </c>
      <c r="I35" s="74">
        <v>462.33141838767199</v>
      </c>
      <c r="J35" s="119">
        <v>1596.76101919749</v>
      </c>
      <c r="K35" s="115">
        <v>1779.4126400907101</v>
      </c>
      <c r="L35" s="116">
        <v>1241.9399668020701</v>
      </c>
      <c r="M35" s="74">
        <v>333.67163309276401</v>
      </c>
      <c r="N35" s="113">
        <v>17456.261712965617</v>
      </c>
      <c r="O35" s="74">
        <v>1892.3401567560866</v>
      </c>
      <c r="R35"/>
      <c r="S35" s="13"/>
    </row>
    <row r="36" spans="2:19" ht="20.25" customHeight="1">
      <c r="B36" s="540" t="s">
        <v>396</v>
      </c>
      <c r="C36" s="75">
        <v>5322.6014141880014</v>
      </c>
      <c r="D36" s="74">
        <v>1843.9374668995938</v>
      </c>
      <c r="E36" s="117">
        <v>2455.3388454612414</v>
      </c>
      <c r="F36" s="115">
        <v>1780.4601165979677</v>
      </c>
      <c r="G36" s="116">
        <v>1759.9265642881389</v>
      </c>
      <c r="H36" s="74">
        <v>279.69894134859527</v>
      </c>
      <c r="I36" s="74">
        <v>206.49983550199661</v>
      </c>
      <c r="J36" s="119">
        <v>1765.4133436701234</v>
      </c>
      <c r="K36" s="115">
        <v>1564.6106211363717</v>
      </c>
      <c r="L36" s="116">
        <v>1152.5261245701713</v>
      </c>
      <c r="M36" s="74">
        <v>518.47182435892591</v>
      </c>
      <c r="N36" s="113">
        <v>18649.48509802113</v>
      </c>
      <c r="O36" s="74">
        <v>2021.6911349121863</v>
      </c>
      <c r="R36"/>
      <c r="S36" s="13"/>
    </row>
    <row r="37" spans="2:19" ht="20.25" customHeight="1">
      <c r="B37" s="540" t="s">
        <v>397</v>
      </c>
      <c r="C37" s="75">
        <v>2898.0633153979297</v>
      </c>
      <c r="D37" s="74">
        <v>337.02327298985836</v>
      </c>
      <c r="E37" s="117">
        <v>2407.3036781904443</v>
      </c>
      <c r="F37" s="115">
        <v>1949.3848584274547</v>
      </c>
      <c r="G37" s="116">
        <v>1936.9451136106222</v>
      </c>
      <c r="H37" s="74">
        <v>487.28171959847413</v>
      </c>
      <c r="I37" s="74">
        <v>708.89213166744548</v>
      </c>
      <c r="J37" s="119">
        <v>1788.0423229664705</v>
      </c>
      <c r="K37" s="115">
        <v>1625.1712237880745</v>
      </c>
      <c r="L37" s="116">
        <v>1276.6304679245548</v>
      </c>
      <c r="M37" s="74">
        <v>471.49680145676012</v>
      </c>
      <c r="N37" s="113">
        <v>15886.23490601809</v>
      </c>
      <c r="O37" s="74">
        <v>1722.1419308802899</v>
      </c>
      <c r="R37"/>
      <c r="S37" s="13"/>
    </row>
    <row r="38" spans="2:19" ht="20.25" customHeight="1">
      <c r="B38" s="540" t="s">
        <v>398</v>
      </c>
      <c r="C38" s="75">
        <v>3673.9954903404605</v>
      </c>
      <c r="D38" s="74">
        <v>756.24132992991247</v>
      </c>
      <c r="E38" s="117">
        <v>2584.751939250436</v>
      </c>
      <c r="F38" s="115">
        <v>2209.5029266064985</v>
      </c>
      <c r="G38" s="116">
        <v>1636.9065094759792</v>
      </c>
      <c r="H38" s="74">
        <v>506.8207158626696</v>
      </c>
      <c r="I38" s="74">
        <v>638.88855989061256</v>
      </c>
      <c r="J38" s="119">
        <v>2007.9717435664993</v>
      </c>
      <c r="K38" s="115">
        <v>1807.3578186324921</v>
      </c>
      <c r="L38" s="116">
        <v>1347.34974216762</v>
      </c>
      <c r="M38" s="74">
        <v>423.8253189280523</v>
      </c>
      <c r="N38" s="113">
        <v>17593.612094651231</v>
      </c>
      <c r="O38" s="74">
        <v>1907.2295785053268</v>
      </c>
      <c r="R38"/>
      <c r="S38" s="13"/>
    </row>
    <row r="39" spans="2:19" ht="20.25" customHeight="1">
      <c r="B39" s="540" t="s">
        <v>399</v>
      </c>
      <c r="C39" s="75">
        <v>4965.914574845503</v>
      </c>
      <c r="D39" s="74">
        <v>987.7464171793996</v>
      </c>
      <c r="E39" s="117">
        <v>2485.208398497392</v>
      </c>
      <c r="F39" s="115">
        <v>2312.8957722937948</v>
      </c>
      <c r="G39" s="116">
        <v>2139.8159864525978</v>
      </c>
      <c r="H39" s="74">
        <v>487.72819217905692</v>
      </c>
      <c r="I39" s="74">
        <v>400.28141490042321</v>
      </c>
      <c r="J39" s="119">
        <v>1739.8266826699219</v>
      </c>
      <c r="K39" s="115">
        <v>1774.7352103474318</v>
      </c>
      <c r="L39" s="116">
        <v>1070.9766921284199</v>
      </c>
      <c r="M39" s="74">
        <v>325.23876017718703</v>
      </c>
      <c r="N39" s="113">
        <v>18690.368101671131</v>
      </c>
      <c r="O39" s="74">
        <v>2026.1230431184113</v>
      </c>
      <c r="R39"/>
      <c r="S39" s="13"/>
    </row>
    <row r="40" spans="2:19" ht="20.25" customHeight="1">
      <c r="B40" s="608" t="s">
        <v>442</v>
      </c>
      <c r="C40" s="75">
        <v>5468.7</v>
      </c>
      <c r="D40" s="74">
        <v>1827.3</v>
      </c>
      <c r="E40" s="117">
        <v>2595.1</v>
      </c>
      <c r="F40" s="115">
        <v>2317.3000000000002</v>
      </c>
      <c r="G40" s="116">
        <v>1910.8</v>
      </c>
      <c r="H40" s="74">
        <v>303.60000000000002</v>
      </c>
      <c r="I40" s="74">
        <v>210.3</v>
      </c>
      <c r="J40" s="119">
        <v>1707.4</v>
      </c>
      <c r="K40" s="115">
        <v>1636.7797057777918</v>
      </c>
      <c r="L40" s="116">
        <v>1216.7228192443267</v>
      </c>
      <c r="M40" s="74">
        <v>526.58993871770247</v>
      </c>
      <c r="N40" s="113">
        <v>19720.59246373982</v>
      </c>
      <c r="O40" s="74">
        <v>2137.8041672254694</v>
      </c>
      <c r="R40"/>
      <c r="S40" s="13"/>
    </row>
    <row r="41" spans="2:19" ht="20.25" customHeight="1">
      <c r="B41" s="608" t="s">
        <v>443</v>
      </c>
      <c r="C41" s="75">
        <v>2935.1</v>
      </c>
      <c r="D41" s="74">
        <v>359.1</v>
      </c>
      <c r="E41" s="117">
        <v>2432.4</v>
      </c>
      <c r="F41" s="115">
        <v>2219.8000000000002</v>
      </c>
      <c r="G41" s="116">
        <v>2097.6999999999998</v>
      </c>
      <c r="H41" s="74">
        <v>470.8</v>
      </c>
      <c r="I41" s="74">
        <v>641.20000000000005</v>
      </c>
      <c r="J41" s="119">
        <v>1931.1</v>
      </c>
      <c r="K41" s="115">
        <v>1839.3217314753538</v>
      </c>
      <c r="L41" s="116">
        <v>1438.7851219366498</v>
      </c>
      <c r="M41" s="74">
        <v>474.07575335882666</v>
      </c>
      <c r="N41" s="113">
        <v>16839.382606770829</v>
      </c>
      <c r="O41" s="74">
        <v>1825.4675855429066</v>
      </c>
      <c r="R41"/>
      <c r="S41" s="13"/>
    </row>
    <row r="42" spans="2:19" ht="20.25" customHeight="1">
      <c r="B42" s="608" t="s">
        <v>444</v>
      </c>
      <c r="C42" s="75">
        <v>3587.7</v>
      </c>
      <c r="D42" s="74">
        <v>718</v>
      </c>
      <c r="E42" s="117">
        <v>2735.2</v>
      </c>
      <c r="F42" s="115">
        <v>2646</v>
      </c>
      <c r="G42" s="116">
        <v>1796.6</v>
      </c>
      <c r="H42" s="74">
        <v>484.4</v>
      </c>
      <c r="I42" s="74">
        <v>571.6</v>
      </c>
      <c r="J42" s="119">
        <v>2093.9</v>
      </c>
      <c r="K42" s="115">
        <v>1992.4903660693142</v>
      </c>
      <c r="L42" s="116">
        <v>1456.1969267244829</v>
      </c>
      <c r="M42" s="74">
        <v>387.36105507725819</v>
      </c>
      <c r="N42" s="113">
        <v>18469.448347871054</v>
      </c>
      <c r="O42" s="74">
        <v>2002.174311802929</v>
      </c>
      <c r="R42"/>
      <c r="S42" s="13"/>
    </row>
    <row r="43" spans="2:19" ht="20.25" customHeight="1">
      <c r="B43" s="608" t="s">
        <v>445</v>
      </c>
      <c r="C43" s="75">
        <v>5095.1000000000004</v>
      </c>
      <c r="D43" s="74">
        <v>1021.3</v>
      </c>
      <c r="E43" s="117">
        <v>2567</v>
      </c>
      <c r="F43" s="115">
        <v>2816.1</v>
      </c>
      <c r="G43" s="116">
        <v>2400.3000000000002</v>
      </c>
      <c r="H43" s="74">
        <v>433.4</v>
      </c>
      <c r="I43" s="74">
        <v>379.6</v>
      </c>
      <c r="J43" s="119">
        <v>2013.7</v>
      </c>
      <c r="K43" s="115">
        <v>1992.1608778135583</v>
      </c>
      <c r="L43" s="116">
        <v>1182.948571626732</v>
      </c>
      <c r="M43" s="74">
        <v>328.30660862371002</v>
      </c>
      <c r="N43" s="113">
        <v>20229.916058064005</v>
      </c>
      <c r="O43" s="74">
        <v>2193.0172194912438</v>
      </c>
      <c r="R43"/>
      <c r="S43" s="13"/>
    </row>
    <row r="44" spans="2:19" ht="20.25" customHeight="1">
      <c r="B44" s="540" t="s">
        <v>404</v>
      </c>
      <c r="C44" s="75">
        <v>5319.8769565997054</v>
      </c>
      <c r="D44" s="74">
        <v>1853.065963140788</v>
      </c>
      <c r="E44" s="117">
        <v>2769.1392000928372</v>
      </c>
      <c r="F44" s="115">
        <v>2749.3971700012539</v>
      </c>
      <c r="G44" s="116">
        <v>2104.6203176971649</v>
      </c>
      <c r="H44" s="74">
        <v>318.82517339389199</v>
      </c>
      <c r="I44" s="74">
        <v>223.54873486413317</v>
      </c>
      <c r="J44" s="119">
        <v>1874.2335329638461</v>
      </c>
      <c r="K44" s="115">
        <v>1786.6867913297147</v>
      </c>
      <c r="L44" s="116">
        <v>1374.8967857460891</v>
      </c>
      <c r="M44" s="74">
        <v>550.60058157817662</v>
      </c>
      <c r="N44" s="113">
        <v>20924.891207407596</v>
      </c>
      <c r="O44" s="74">
        <v>2268.3557658922537</v>
      </c>
      <c r="R44"/>
      <c r="S44" s="13"/>
    </row>
    <row r="45" spans="2:19" ht="20.25" customHeight="1">
      <c r="B45" s="608" t="s">
        <v>405</v>
      </c>
      <c r="C45" s="75">
        <v>2812.4598223543512</v>
      </c>
      <c r="D45" s="74">
        <v>370.31990759932307</v>
      </c>
      <c r="E45" s="117">
        <v>2403.9437692783117</v>
      </c>
      <c r="F45" s="115">
        <v>2771.1299913431585</v>
      </c>
      <c r="G45" s="116">
        <v>2186.6496693748727</v>
      </c>
      <c r="H45" s="74">
        <v>489.16119999999995</v>
      </c>
      <c r="I45" s="74">
        <v>659.79480000000001</v>
      </c>
      <c r="J45" s="119">
        <v>2050.2880608169626</v>
      </c>
      <c r="K45" s="115">
        <v>1949.4386235003635</v>
      </c>
      <c r="L45" s="116">
        <v>1572.188139735375</v>
      </c>
      <c r="M45" s="74">
        <v>493.45757314515117</v>
      </c>
      <c r="N45" s="113">
        <v>17758.831557147867</v>
      </c>
      <c r="O45" s="74">
        <v>1925.1401385496815</v>
      </c>
      <c r="R45"/>
      <c r="S45" s="13"/>
    </row>
    <row r="46" spans="2:19" ht="20.25" customHeight="1">
      <c r="B46" s="608" t="s">
        <v>414</v>
      </c>
      <c r="C46" s="75">
        <v>3702.9018670381015</v>
      </c>
      <c r="D46" s="74">
        <v>778.56210246841374</v>
      </c>
      <c r="E46" s="117">
        <v>2879.120710544039</v>
      </c>
      <c r="F46" s="115">
        <v>3131.4139403845384</v>
      </c>
      <c r="G46" s="116">
        <v>1835.7750562956296</v>
      </c>
      <c r="H46" s="74">
        <v>505.81269818724678</v>
      </c>
      <c r="I46" s="74">
        <v>608.28849460063043</v>
      </c>
      <c r="J46" s="119">
        <v>2121.4685442021046</v>
      </c>
      <c r="K46" s="115">
        <v>2020.5742471183728</v>
      </c>
      <c r="L46" s="116">
        <v>1507.1653630700685</v>
      </c>
      <c r="M46" s="74">
        <v>402.17433507865428</v>
      </c>
      <c r="N46" s="113">
        <v>19493.257358987797</v>
      </c>
      <c r="O46" s="74">
        <v>2113.159981956233</v>
      </c>
      <c r="R46"/>
      <c r="S46" s="13"/>
    </row>
    <row r="47" spans="2:19" ht="18" customHeight="1">
      <c r="B47" s="608" t="s">
        <v>413</v>
      </c>
      <c r="C47" s="75">
        <v>5295.6646879411037</v>
      </c>
      <c r="D47" s="74">
        <v>1081.8022284310571</v>
      </c>
      <c r="E47" s="117">
        <v>2683.8044427491359</v>
      </c>
      <c r="F47" s="115">
        <v>3298.638831474635</v>
      </c>
      <c r="G47" s="116">
        <v>2521.2598400440593</v>
      </c>
      <c r="H47" s="74">
        <v>447.69964638951484</v>
      </c>
      <c r="I47" s="74">
        <v>387.64205750594698</v>
      </c>
      <c r="J47" s="119">
        <v>2049.1114681748923</v>
      </c>
      <c r="K47" s="115">
        <v>2029.7156914287229</v>
      </c>
      <c r="L47" s="116">
        <v>1281.9777362525613</v>
      </c>
      <c r="M47" s="74">
        <v>305.27148380039881</v>
      </c>
      <c r="N47" s="113">
        <v>21382.588114192029</v>
      </c>
      <c r="O47" s="74">
        <v>2317.9722445274201</v>
      </c>
      <c r="R47"/>
      <c r="S47" s="13"/>
    </row>
    <row r="48" spans="2:19" ht="18.75" customHeight="1">
      <c r="B48" s="609" t="s">
        <v>436</v>
      </c>
      <c r="C48" s="75">
        <v>5454.9506727005846</v>
      </c>
      <c r="D48" s="74">
        <v>1971.8705532173651</v>
      </c>
      <c r="E48" s="117">
        <v>2947.1895508193347</v>
      </c>
      <c r="F48" s="115">
        <v>3244.6211623742583</v>
      </c>
      <c r="G48" s="116">
        <v>2249.0345404910563</v>
      </c>
      <c r="H48" s="74">
        <v>318.82517339389199</v>
      </c>
      <c r="I48" s="74">
        <v>232.67622874830752</v>
      </c>
      <c r="J48" s="119">
        <v>1771.1660602463421</v>
      </c>
      <c r="K48" s="115">
        <v>1699.5561179143415</v>
      </c>
      <c r="L48" s="116">
        <v>1487.5864108737678</v>
      </c>
      <c r="M48" s="74">
        <v>533.2358214083979</v>
      </c>
      <c r="N48" s="113">
        <v>21910.712292187647</v>
      </c>
      <c r="O48" s="74">
        <v>2375.2233677179374</v>
      </c>
      <c r="R48"/>
      <c r="S48" s="13"/>
    </row>
    <row r="49" spans="2:19" ht="18.75" customHeight="1">
      <c r="B49" s="608" t="s">
        <v>440</v>
      </c>
      <c r="C49" s="75">
        <v>2897.1530303663731</v>
      </c>
      <c r="D49" s="74">
        <v>397.70647175931367</v>
      </c>
      <c r="E49" s="117">
        <v>2491.1343451008324</v>
      </c>
      <c r="F49" s="115">
        <v>3189.425596199168</v>
      </c>
      <c r="G49" s="116">
        <v>2353.2952224456135</v>
      </c>
      <c r="H49" s="74">
        <v>500.41190759999989</v>
      </c>
      <c r="I49" s="74">
        <v>669.03192720000004</v>
      </c>
      <c r="J49" s="119">
        <v>2167.3084572296439</v>
      </c>
      <c r="K49" s="115">
        <v>2056.5340465115655</v>
      </c>
      <c r="L49" s="116">
        <v>1650.7381863857695</v>
      </c>
      <c r="M49" s="74">
        <v>478.31940115274966</v>
      </c>
      <c r="N49" s="113">
        <v>18851.05859195103</v>
      </c>
      <c r="O49" s="74">
        <v>2043.5426414588521</v>
      </c>
      <c r="R49"/>
      <c r="S49" s="13"/>
    </row>
    <row r="50" spans="2:19" ht="16.5" customHeight="1">
      <c r="B50" s="593" t="s">
        <v>441</v>
      </c>
      <c r="C50" s="75">
        <v>3825.3105593717332</v>
      </c>
      <c r="D50" s="74">
        <v>802.12801781984319</v>
      </c>
      <c r="E50" s="117">
        <v>3006.2545887223005</v>
      </c>
      <c r="F50" s="115">
        <v>3618.5249800302872</v>
      </c>
      <c r="G50" s="116">
        <v>1979.0979280702884</v>
      </c>
      <c r="H50" s="74">
        <v>515.18925460314244</v>
      </c>
      <c r="I50" s="74">
        <v>613.87159137635388</v>
      </c>
      <c r="J50" s="119">
        <v>2269.1437486039681</v>
      </c>
      <c r="K50" s="115">
        <v>2155.4655300650693</v>
      </c>
      <c r="L50" s="116">
        <v>1580.3051913600871</v>
      </c>
      <c r="M50" s="74">
        <v>388.34755614627261</v>
      </c>
      <c r="N50" s="113">
        <v>20753.638946169347</v>
      </c>
      <c r="O50" s="74">
        <v>2249.7912223373341</v>
      </c>
    </row>
    <row r="51" spans="2:19" ht="18" customHeight="1">
      <c r="B51" s="593" t="s">
        <v>447</v>
      </c>
      <c r="C51" s="75">
        <v>5577.5986796446368</v>
      </c>
      <c r="D51" s="74">
        <v>1106.3767687497777</v>
      </c>
      <c r="E51" s="117">
        <v>2910.3279470015927</v>
      </c>
      <c r="F51" s="115">
        <v>3790.3904074118232</v>
      </c>
      <c r="G51" s="116">
        <v>2737.5148775754906</v>
      </c>
      <c r="H51" s="74">
        <v>452.86502843367282</v>
      </c>
      <c r="I51" s="74">
        <v>385.06830255931465</v>
      </c>
      <c r="J51" s="119">
        <v>2104.0280529327333</v>
      </c>
      <c r="K51" s="115">
        <v>2082.8601878878994</v>
      </c>
      <c r="L51" s="116">
        <v>1267.7454007815611</v>
      </c>
      <c r="M51" s="74">
        <v>314.14082130666162</v>
      </c>
      <c r="N51" s="113">
        <v>22728.916474285161</v>
      </c>
      <c r="O51" s="74">
        <v>2463.9205158054274</v>
      </c>
    </row>
    <row r="52" spans="2:19" ht="18.75" customHeight="1">
      <c r="B52" s="593" t="s">
        <v>448</v>
      </c>
      <c r="C52" s="116">
        <v>5841.9643102302271</v>
      </c>
      <c r="D52" s="116">
        <v>2012.6930622904549</v>
      </c>
      <c r="E52" s="117">
        <v>3200.5679405695287</v>
      </c>
      <c r="F52" s="117">
        <v>3670.6302892062931</v>
      </c>
      <c r="G52" s="116">
        <v>2458.9752942415939</v>
      </c>
      <c r="H52" s="116">
        <v>316.50358894367133</v>
      </c>
      <c r="I52" s="116">
        <v>231.88265436904945</v>
      </c>
      <c r="J52" s="119">
        <v>1696.7976950955135</v>
      </c>
      <c r="K52" s="117">
        <v>1631.8390475269066</v>
      </c>
      <c r="L52" s="116">
        <v>1595.7817175699456</v>
      </c>
      <c r="M52" s="116">
        <v>541.01666033658626</v>
      </c>
      <c r="N52" s="76">
        <v>23198.652260379771</v>
      </c>
      <c r="O52" s="73">
        <v>2514.8420650871954</v>
      </c>
    </row>
    <row r="53" spans="2:19">
      <c r="B53" s="610" t="s">
        <v>210</v>
      </c>
      <c r="C53" s="631" t="s">
        <v>211</v>
      </c>
      <c r="D53" s="631"/>
      <c r="E53" s="631"/>
      <c r="F53" s="631"/>
      <c r="G53" s="638"/>
      <c r="H53" s="639"/>
      <c r="I53" s="631"/>
      <c r="J53" s="631"/>
      <c r="K53" s="631"/>
      <c r="L53" s="631"/>
      <c r="M53" s="631"/>
      <c r="N53" s="631"/>
      <c r="O53" s="630"/>
    </row>
  </sheetData>
  <mergeCells count="2">
    <mergeCell ref="C2:N2"/>
    <mergeCell ref="B2:B3"/>
  </mergeCells>
  <phoneticPr fontId="271" type="noConversion"/>
  <printOptions horizontalCentered="1"/>
  <pageMargins left="0.5" right="0.25" top="0.75" bottom="0.5" header="0.25" footer="0.25"/>
  <pageSetup scale="66" fitToWidth="0" orientation="portrait"/>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44140625" defaultRowHeight="14.4"/>
  <cols>
    <col min="1" max="1" width="1.44140625" style="13" customWidth="1"/>
    <col min="2" max="2" width="6" style="13" customWidth="1"/>
    <col min="3" max="3" width="6.44140625" style="13" customWidth="1"/>
    <col min="4" max="15" width="9.109375" style="13" customWidth="1"/>
    <col min="16" max="18" width="1.109375" style="13" customWidth="1"/>
    <col min="19" max="19" width="9.109375" customWidth="1"/>
    <col min="20" max="233" width="9.109375" style="13" customWidth="1"/>
    <col min="234" max="234" width="6" style="13" customWidth="1"/>
    <col min="235" max="235" width="3.44140625" style="13" customWidth="1"/>
    <col min="236" max="236" width="8.109375" style="13" customWidth="1"/>
    <col min="237" max="239" width="6.44140625" style="13" customWidth="1"/>
    <col min="240" max="240" width="6.109375" style="13" customWidth="1"/>
    <col min="241" max="241" width="8" style="13" customWidth="1"/>
    <col min="242" max="242" width="6.44140625" style="13" customWidth="1"/>
    <col min="243" max="243" width="6.88671875" style="13" customWidth="1"/>
    <col min="244" max="244" width="8" style="13" customWidth="1"/>
    <col min="245" max="245" width="8.44140625" style="13" customWidth="1"/>
    <col min="246" max="246" width="6.44140625" style="13" customWidth="1"/>
    <col min="247" max="247" width="7.88671875" style="13" customWidth="1"/>
    <col min="248" max="248" width="6.88671875" style="13" customWidth="1"/>
    <col min="249" max="249" width="7.109375" style="13" customWidth="1"/>
    <col min="250" max="250" width="7.44140625" style="13" customWidth="1"/>
    <col min="251" max="251" width="8" style="13" customWidth="1"/>
    <col min="252" max="252" width="7.88671875" style="13" customWidth="1"/>
    <col min="253" max="253" width="7.109375" style="13" customWidth="1"/>
    <col min="254" max="254" width="7" style="13" customWidth="1"/>
    <col min="255" max="255" width="8.88671875" style="13" customWidth="1"/>
    <col min="256" max="16384" width="8.44140625" style="13"/>
  </cols>
  <sheetData>
    <row r="1" spans="2:19" ht="20.25" customHeight="1">
      <c r="B1" s="83" t="s">
        <v>336</v>
      </c>
      <c r="D1" s="12"/>
      <c r="E1" s="12"/>
      <c r="F1" s="12"/>
      <c r="G1" s="12"/>
      <c r="H1" s="12"/>
      <c r="I1" s="12"/>
      <c r="J1" s="12"/>
      <c r="K1" s="12"/>
      <c r="L1" s="12"/>
      <c r="M1" s="12"/>
      <c r="N1" s="12"/>
      <c r="O1" s="12"/>
    </row>
    <row r="2" spans="2:19" ht="13.5" customHeight="1">
      <c r="B2" s="862" t="s">
        <v>36</v>
      </c>
      <c r="C2" s="863" t="s">
        <v>37</v>
      </c>
      <c r="D2" s="860" t="s">
        <v>329</v>
      </c>
      <c r="E2" s="861"/>
      <c r="F2" s="861"/>
      <c r="G2" s="861"/>
      <c r="H2" s="861"/>
      <c r="I2" s="861"/>
      <c r="J2" s="861"/>
      <c r="K2" s="861"/>
      <c r="L2" s="861"/>
      <c r="M2" s="861"/>
      <c r="N2" s="861"/>
      <c r="O2" s="861"/>
    </row>
    <row r="3" spans="2:19" s="12" customFormat="1" ht="108" customHeight="1">
      <c r="B3" s="859"/>
      <c r="C3" s="864"/>
      <c r="D3" s="530" t="s">
        <v>220</v>
      </c>
      <c r="E3" s="99" t="s">
        <v>48</v>
      </c>
      <c r="F3" s="99" t="s">
        <v>49</v>
      </c>
      <c r="G3" s="99" t="s">
        <v>50</v>
      </c>
      <c r="H3" s="99" t="s">
        <v>51</v>
      </c>
      <c r="I3" s="99" t="s">
        <v>288</v>
      </c>
      <c r="J3" s="99" t="s">
        <v>334</v>
      </c>
      <c r="K3" s="99" t="s">
        <v>54</v>
      </c>
      <c r="L3" s="100" t="s">
        <v>55</v>
      </c>
      <c r="M3" s="100" t="s">
        <v>56</v>
      </c>
      <c r="N3" s="99" t="s">
        <v>335</v>
      </c>
      <c r="O3" s="99" t="s">
        <v>337</v>
      </c>
    </row>
    <row r="4" spans="2:19" ht="20.25" customHeight="1">
      <c r="B4" s="71" t="s">
        <v>311</v>
      </c>
      <c r="C4" s="72"/>
      <c r="D4" s="74">
        <f>current_gdp_services!C4/constant_gdp_services!C4*100</f>
        <v>100</v>
      </c>
      <c r="E4" s="73">
        <f>current_gdp_services!D4/constant_gdp_services!D4*100</f>
        <v>100</v>
      </c>
      <c r="F4" s="73">
        <f>current_gdp_services!E4/constant_gdp_services!E4*100</f>
        <v>100</v>
      </c>
      <c r="G4" s="73">
        <f>current_gdp_services!F4/constant_gdp_services!F4*100</f>
        <v>100</v>
      </c>
      <c r="H4" s="73">
        <f>current_gdp_services!G4/constant_gdp_services!G4*100</f>
        <v>100</v>
      </c>
      <c r="I4" s="73">
        <f>current_gdp_services!H4/constant_gdp_services!H4*100</f>
        <v>100</v>
      </c>
      <c r="J4" s="73">
        <f>current_gdp_services!I4/constant_gdp_services!I4*100</f>
        <v>100</v>
      </c>
      <c r="K4" s="73">
        <f>current_gdp_services!J4/constant_gdp_services!J4*100</f>
        <v>100</v>
      </c>
      <c r="L4" s="73">
        <f>current_gdp_services!K4/constant_gdp_services!K4*100</f>
        <v>100</v>
      </c>
      <c r="M4" s="73">
        <f>current_gdp_services!L4/constant_gdp_services!L4*100</f>
        <v>100</v>
      </c>
      <c r="N4" s="73">
        <f>current_gdp_services!M4/constant_gdp_services!M4*100</f>
        <v>100</v>
      </c>
      <c r="O4" s="113">
        <f>current_gdp_services!N4/constant_gdp_services!N4*100</f>
        <v>100</v>
      </c>
      <c r="S4" s="13"/>
    </row>
    <row r="5" spans="2:19" ht="20.25" customHeight="1">
      <c r="B5" s="71" t="s">
        <v>312</v>
      </c>
      <c r="C5" s="72"/>
      <c r="D5" s="74">
        <f>current_gdp_services!C5/constant_gdp_services!C5*100</f>
        <v>100</v>
      </c>
      <c r="E5" s="73">
        <f>current_gdp_services!D5/constant_gdp_services!D5*100</f>
        <v>100</v>
      </c>
      <c r="F5" s="73">
        <f>current_gdp_services!E5/constant_gdp_services!E5*100</f>
        <v>100</v>
      </c>
      <c r="G5" s="73">
        <f>current_gdp_services!F5/constant_gdp_services!F5*100</f>
        <v>100</v>
      </c>
      <c r="H5" s="73">
        <f>current_gdp_services!G5/constant_gdp_services!G5*100</f>
        <v>100</v>
      </c>
      <c r="I5" s="73">
        <f>current_gdp_services!H5/constant_gdp_services!H5*100</f>
        <v>100</v>
      </c>
      <c r="J5" s="73">
        <f>current_gdp_services!I5/constant_gdp_services!I5*100</f>
        <v>100</v>
      </c>
      <c r="K5" s="73">
        <f>current_gdp_services!J5/constant_gdp_services!J5*100</f>
        <v>100</v>
      </c>
      <c r="L5" s="73">
        <f>current_gdp_services!K5/constant_gdp_services!K5*100</f>
        <v>100</v>
      </c>
      <c r="M5" s="73">
        <f>current_gdp_services!L5/constant_gdp_services!L5*100</f>
        <v>100</v>
      </c>
      <c r="N5" s="73">
        <f>current_gdp_services!M5/constant_gdp_services!M5*100</f>
        <v>100</v>
      </c>
      <c r="O5" s="113">
        <f>current_gdp_services!N5/constant_gdp_services!N5*100</f>
        <v>100</v>
      </c>
      <c r="S5" s="13"/>
    </row>
    <row r="6" spans="2:19" ht="20.25" customHeight="1">
      <c r="B6" s="71" t="s">
        <v>313</v>
      </c>
      <c r="C6" s="72"/>
      <c r="D6" s="74">
        <f>current_gdp_services!C6/constant_gdp_services!C6*100</f>
        <v>100</v>
      </c>
      <c r="E6" s="73">
        <f>current_gdp_services!D6/constant_gdp_services!D6*100</f>
        <v>100</v>
      </c>
      <c r="F6" s="73">
        <f>current_gdp_services!E6/constant_gdp_services!E6*100</f>
        <v>100</v>
      </c>
      <c r="G6" s="73">
        <f>current_gdp_services!F6/constant_gdp_services!F6*100</f>
        <v>100</v>
      </c>
      <c r="H6" s="73">
        <f>current_gdp_services!G6/constant_gdp_services!G6*100</f>
        <v>100</v>
      </c>
      <c r="I6" s="73">
        <f>current_gdp_services!H6/constant_gdp_services!H6*100</f>
        <v>100</v>
      </c>
      <c r="J6" s="73">
        <f>current_gdp_services!I6/constant_gdp_services!I6*100</f>
        <v>100</v>
      </c>
      <c r="K6" s="73">
        <f>current_gdp_services!J6/constant_gdp_services!J6*100</f>
        <v>100</v>
      </c>
      <c r="L6" s="73">
        <f>current_gdp_services!K6/constant_gdp_services!K6*100</f>
        <v>100</v>
      </c>
      <c r="M6" s="73">
        <f>current_gdp_services!L6/constant_gdp_services!L6*100</f>
        <v>100</v>
      </c>
      <c r="N6" s="73">
        <f>current_gdp_services!M6/constant_gdp_services!M6*100</f>
        <v>100</v>
      </c>
      <c r="O6" s="113">
        <f>current_gdp_services!N6/constant_gdp_services!N6*100</f>
        <v>100</v>
      </c>
      <c r="S6" s="13"/>
    </row>
    <row r="7" spans="2:19" ht="20.25" customHeight="1">
      <c r="B7" s="71" t="s">
        <v>314</v>
      </c>
      <c r="C7" s="72"/>
      <c r="D7" s="74">
        <f>current_gdp_services!C7/constant_gdp_services!C7*100</f>
        <v>100</v>
      </c>
      <c r="E7" s="73">
        <f>current_gdp_services!D7/constant_gdp_services!D7*100</f>
        <v>100</v>
      </c>
      <c r="F7" s="73">
        <f>current_gdp_services!E7/constant_gdp_services!E7*100</f>
        <v>100</v>
      </c>
      <c r="G7" s="73">
        <f>current_gdp_services!F7/constant_gdp_services!F7*100</f>
        <v>100</v>
      </c>
      <c r="H7" s="73">
        <f>current_gdp_services!G7/constant_gdp_services!G7*100</f>
        <v>100</v>
      </c>
      <c r="I7" s="73">
        <f>current_gdp_services!H7/constant_gdp_services!H7*100</f>
        <v>100</v>
      </c>
      <c r="J7" s="73">
        <f>current_gdp_services!I7/constant_gdp_services!I7*100</f>
        <v>100</v>
      </c>
      <c r="K7" s="73">
        <f>current_gdp_services!J7/constant_gdp_services!J7*100</f>
        <v>100</v>
      </c>
      <c r="L7" s="73">
        <f>current_gdp_services!K7/constant_gdp_services!K7*100</f>
        <v>100</v>
      </c>
      <c r="M7" s="73">
        <f>current_gdp_services!L7/constant_gdp_services!L7*100</f>
        <v>100</v>
      </c>
      <c r="N7" s="73">
        <f>current_gdp_services!M7/constant_gdp_services!M7*100</f>
        <v>100</v>
      </c>
      <c r="O7" s="113">
        <f>current_gdp_services!N7/constant_gdp_services!N7*100</f>
        <v>100</v>
      </c>
      <c r="S7" s="13"/>
    </row>
    <row r="8" spans="2:19" ht="20.25" customHeight="1">
      <c r="B8" s="480" t="s">
        <v>315</v>
      </c>
      <c r="C8" s="72"/>
      <c r="D8" s="74">
        <f>current_gdp_services!C8/constant_gdp_services!C8*100</f>
        <v>78.164062891921347</v>
      </c>
      <c r="E8" s="73">
        <f>current_gdp_services!D8/constant_gdp_services!D8*100</f>
        <v>78.540337473625783</v>
      </c>
      <c r="F8" s="73">
        <f>current_gdp_services!E8/constant_gdp_services!E8*100</f>
        <v>108.58159547964021</v>
      </c>
      <c r="G8" s="73">
        <f>current_gdp_services!F8/constant_gdp_services!F8*100</f>
        <v>106.05369576748811</v>
      </c>
      <c r="H8" s="73">
        <f>current_gdp_services!G8/constant_gdp_services!G8*100</f>
        <v>99.012956803836701</v>
      </c>
      <c r="I8" s="73">
        <f>current_gdp_services!H8/constant_gdp_services!H8*100</f>
        <v>110.60112258869398</v>
      </c>
      <c r="J8" s="73">
        <f>current_gdp_services!I8/constant_gdp_services!I8*100</f>
        <v>125.80531058426902</v>
      </c>
      <c r="K8" s="73">
        <f>current_gdp_services!J8/constant_gdp_services!J8*100</f>
        <v>122.36430195075619</v>
      </c>
      <c r="L8" s="73">
        <f>current_gdp_services!K8/constant_gdp_services!K8*100</f>
        <v>127.40908014112789</v>
      </c>
      <c r="M8" s="73">
        <f>current_gdp_services!L8/constant_gdp_services!L8*100</f>
        <v>122.67381291978496</v>
      </c>
      <c r="N8" s="73">
        <f>current_gdp_services!M8/constant_gdp_services!M8*100</f>
        <v>121.8092844119009</v>
      </c>
      <c r="O8" s="113">
        <f>current_gdp_services!N8/constant_gdp_services!N8*100</f>
        <v>98.922311349993976</v>
      </c>
    </row>
    <row r="9" spans="2:19" ht="20.25" customHeight="1">
      <c r="B9" s="480" t="s">
        <v>316</v>
      </c>
      <c r="C9" s="72"/>
      <c r="D9" s="74">
        <f>current_gdp_services!C9/constant_gdp_services!C9*100</f>
        <v>120.57628859587719</v>
      </c>
      <c r="E9" s="73">
        <f>current_gdp_services!D9/constant_gdp_services!D9*100</f>
        <v>109.4991905846079</v>
      </c>
      <c r="F9" s="73">
        <f>current_gdp_services!E9/constant_gdp_services!E9*100</f>
        <v>92.624063895264669</v>
      </c>
      <c r="G9" s="73">
        <f>current_gdp_services!F9/constant_gdp_services!F9*100</f>
        <v>111.18385610879827</v>
      </c>
      <c r="H9" s="73">
        <f>current_gdp_services!G9/constant_gdp_services!G9*100</f>
        <v>101.40077372782739</v>
      </c>
      <c r="I9" s="73">
        <f>current_gdp_services!H9/constant_gdp_services!H9*100</f>
        <v>112.92124774547699</v>
      </c>
      <c r="J9" s="73">
        <f>current_gdp_services!I9/constant_gdp_services!I9*100</f>
        <v>126.17913392384123</v>
      </c>
      <c r="K9" s="73">
        <f>current_gdp_services!J9/constant_gdp_services!J9*100</f>
        <v>115.53134215326504</v>
      </c>
      <c r="L9" s="73">
        <f>current_gdp_services!K9/constant_gdp_services!K9*100</f>
        <v>113.01716830747246</v>
      </c>
      <c r="M9" s="73">
        <f>current_gdp_services!L9/constant_gdp_services!L9*100</f>
        <v>119.28961098008841</v>
      </c>
      <c r="N9" s="73">
        <f>current_gdp_services!M9/constant_gdp_services!M9*100</f>
        <v>101.61308937547126</v>
      </c>
      <c r="O9" s="113">
        <f>current_gdp_services!N9/constant_gdp_services!N9*100</f>
        <v>111.15379042843341</v>
      </c>
    </row>
    <row r="10" spans="2:19" ht="20.25" customHeight="1">
      <c r="B10" s="480" t="s">
        <v>317</v>
      </c>
      <c r="C10" s="72"/>
      <c r="D10" s="74">
        <f>current_gdp_services!C10/constant_gdp_services!C10*100</f>
        <v>150.25309264437703</v>
      </c>
      <c r="E10" s="73">
        <f>current_gdp_services!D10/constant_gdp_services!D10*100</f>
        <v>157.34017840230086</v>
      </c>
      <c r="F10" s="73">
        <f>current_gdp_services!E10/constant_gdp_services!E10*100</f>
        <v>102.39853692640766</v>
      </c>
      <c r="G10" s="73">
        <f>current_gdp_services!F10/constant_gdp_services!F10*100</f>
        <v>116.4722078913297</v>
      </c>
      <c r="H10" s="73">
        <f>current_gdp_services!G10/constant_gdp_services!G10*100</f>
        <v>101.36220314996174</v>
      </c>
      <c r="I10" s="73">
        <f>current_gdp_services!H10/constant_gdp_services!H10*100</f>
        <v>114.3558195139061</v>
      </c>
      <c r="J10" s="73">
        <f>current_gdp_services!I10/constant_gdp_services!I10*100</f>
        <v>117.15851792800125</v>
      </c>
      <c r="K10" s="73">
        <f>current_gdp_services!J10/constant_gdp_services!J10*100</f>
        <v>109.29627892237454</v>
      </c>
      <c r="L10" s="73">
        <f>current_gdp_services!K10/constant_gdp_services!K10*100</f>
        <v>107.89170483219178</v>
      </c>
      <c r="M10" s="73">
        <f>current_gdp_services!L10/constant_gdp_services!L10*100</f>
        <v>115.33705296980597</v>
      </c>
      <c r="N10" s="73">
        <f>current_gdp_services!M10/constant_gdp_services!M10*100</f>
        <v>112.50203974867945</v>
      </c>
      <c r="O10" s="113">
        <f>current_gdp_services!N10/constant_gdp_services!N10*100</f>
        <v>122.32670880697469</v>
      </c>
    </row>
    <row r="11" spans="2:19" ht="20.25" customHeight="1">
      <c r="B11" s="480" t="s">
        <v>318</v>
      </c>
      <c r="C11" s="72"/>
      <c r="D11" s="109">
        <f>current_gdp_services!C11/constant_gdp_services!C11*100</f>
        <v>130.64250184299976</v>
      </c>
      <c r="E11" s="110">
        <f>current_gdp_services!D11/constant_gdp_services!D11*100</f>
        <v>114.70301024175751</v>
      </c>
      <c r="F11" s="110">
        <f>current_gdp_services!E11/constant_gdp_services!E11*100</f>
        <v>113.56127224990725</v>
      </c>
      <c r="G11" s="110">
        <f>current_gdp_services!F11/constant_gdp_services!F11*100</f>
        <v>122.15299407112965</v>
      </c>
      <c r="H11" s="73">
        <f>current_gdp_services!G11/constant_gdp_services!G11*100</f>
        <v>96.572157128446506</v>
      </c>
      <c r="I11" s="73">
        <f>current_gdp_services!H11/constant_gdp_services!H11*100</f>
        <v>124.36676797371176</v>
      </c>
      <c r="J11" s="73">
        <f>current_gdp_services!I11/constant_gdp_services!I11*100</f>
        <v>123.22308760825523</v>
      </c>
      <c r="K11" s="73">
        <f>current_gdp_services!J11/constant_gdp_services!J11*100</f>
        <v>99.451650621693034</v>
      </c>
      <c r="L11" s="73">
        <f>current_gdp_services!K11/constant_gdp_services!K11*100</f>
        <v>100.23676803927121</v>
      </c>
      <c r="M11" s="73">
        <f>current_gdp_services!L11/constant_gdp_services!L11*100</f>
        <v>109.66814839132988</v>
      </c>
      <c r="N11" s="73">
        <f>current_gdp_services!M11/constant_gdp_services!M11*100</f>
        <v>97.879940059843449</v>
      </c>
      <c r="O11" s="113">
        <f>current_gdp_services!N11/constant_gdp_services!N11*100</f>
        <v>112.44903978772756</v>
      </c>
    </row>
    <row r="12" spans="2:19" ht="17.25" customHeight="1">
      <c r="B12" s="71" t="s">
        <v>319</v>
      </c>
      <c r="C12" s="72"/>
      <c r="D12" s="110">
        <f>current_gdp_services!C12/constant_gdp_services!C12*100</f>
        <v>141.47182050207309</v>
      </c>
      <c r="E12" s="110">
        <f>current_gdp_services!D12/constant_gdp_services!D12*100</f>
        <v>130.60053697683549</v>
      </c>
      <c r="F12" s="110">
        <f>current_gdp_services!E12/constant_gdp_services!E12*100</f>
        <v>113.09896602644693</v>
      </c>
      <c r="G12" s="110">
        <f>current_gdp_services!F12/constant_gdp_services!F12*100</f>
        <v>127.95753401664282</v>
      </c>
      <c r="H12" s="73">
        <f>current_gdp_services!G12/constant_gdp_services!G12*100</f>
        <v>117.93145470341095</v>
      </c>
      <c r="I12" s="73">
        <f>current_gdp_services!H12/constant_gdp_services!H12*100</f>
        <v>133.98028553773779</v>
      </c>
      <c r="J12" s="73">
        <f>current_gdp_services!I12/constant_gdp_services!I12*100</f>
        <v>146.08175948215535</v>
      </c>
      <c r="K12" s="73">
        <f>current_gdp_services!J12/constant_gdp_services!J12*100</f>
        <v>134.82973638820025</v>
      </c>
      <c r="L12" s="73">
        <f>current_gdp_services!K12/constant_gdp_services!K12*100</f>
        <v>131.41381485455247</v>
      </c>
      <c r="M12" s="73">
        <f>current_gdp_services!L12/constant_gdp_services!L12*100</f>
        <v>144.9361055680998</v>
      </c>
      <c r="N12" s="73">
        <f>current_gdp_services!M12/constant_gdp_services!M12*100</f>
        <v>109.47811356346612</v>
      </c>
      <c r="O12" s="113">
        <f>current_gdp_services!N12/constant_gdp_services!N12*100</f>
        <v>128.98819099404065</v>
      </c>
    </row>
    <row r="13" spans="2:19" ht="17.25" customHeight="1">
      <c r="B13" s="71" t="s">
        <v>320</v>
      </c>
      <c r="C13" s="72"/>
      <c r="D13" s="110">
        <f>current_gdp_services!C13/constant_gdp_services!C13*100</f>
        <v>157.43695540532835</v>
      </c>
      <c r="E13" s="110">
        <f>current_gdp_services!D13/constant_gdp_services!D13*100</f>
        <v>112.07652589807712</v>
      </c>
      <c r="F13" s="110">
        <f>current_gdp_services!E13/constant_gdp_services!E13*100</f>
        <v>113.31848176043336</v>
      </c>
      <c r="G13" s="110">
        <f>current_gdp_services!F13/constant_gdp_services!F13*100</f>
        <v>131.5963394161337</v>
      </c>
      <c r="H13" s="73">
        <f>current_gdp_services!G13/constant_gdp_services!G13*100</f>
        <v>118.52409506325812</v>
      </c>
      <c r="I13" s="73">
        <f>current_gdp_services!H13/constant_gdp_services!H13*100</f>
        <v>163.64515914555113</v>
      </c>
      <c r="J13" s="110">
        <f>current_gdp_services!I13/constant_gdp_services!I13*100</f>
        <v>148.18774165218957</v>
      </c>
      <c r="K13" s="73">
        <f>current_gdp_services!J13/constant_gdp_services!J13*100</f>
        <v>132.74728479076086</v>
      </c>
      <c r="L13" s="73">
        <f>current_gdp_services!K13/constant_gdp_services!K13*100</f>
        <v>129.84863044727612</v>
      </c>
      <c r="M13" s="110">
        <f>current_gdp_services!L13/constant_gdp_services!L13*100</f>
        <v>133.94494788299374</v>
      </c>
      <c r="N13" s="73">
        <f>current_gdp_services!M13/constant_gdp_services!M13*100</f>
        <v>125.60024466205351</v>
      </c>
      <c r="O13" s="113">
        <f>current_gdp_services!N13/constant_gdp_services!N13*100</f>
        <v>133.20073095231629</v>
      </c>
    </row>
    <row r="14" spans="2:19">
      <c r="B14" s="71" t="s">
        <v>321</v>
      </c>
      <c r="C14" s="87"/>
      <c r="D14" s="110">
        <f>current_gdp_services!C14/constant_gdp_services!C14*100</f>
        <v>155.6568688155574</v>
      </c>
      <c r="E14" s="110">
        <f>current_gdp_services!D14/constant_gdp_services!D14*100</f>
        <v>112.76278228008967</v>
      </c>
      <c r="F14" s="110">
        <f>current_gdp_services!E14/constant_gdp_services!E14*100</f>
        <v>150.7120372699876</v>
      </c>
      <c r="G14" s="110">
        <f>current_gdp_services!F14/constant_gdp_services!F14*100</f>
        <v>137.2671898375614</v>
      </c>
      <c r="H14" s="73">
        <f>current_gdp_services!G14/constant_gdp_services!G14*100</f>
        <v>115.90670789754844</v>
      </c>
      <c r="I14" s="73">
        <f>current_gdp_services!H14/constant_gdp_services!H14*100</f>
        <v>185.56721282033928</v>
      </c>
      <c r="J14" s="110">
        <f>current_gdp_services!I14/constant_gdp_services!I14*100</f>
        <v>153.26390406827065</v>
      </c>
      <c r="K14" s="73">
        <f>current_gdp_services!J14/constant_gdp_services!J14*100</f>
        <v>131.89844234340558</v>
      </c>
      <c r="L14" s="73">
        <f>current_gdp_services!K14/constant_gdp_services!K14*100</f>
        <v>145.40258117292194</v>
      </c>
      <c r="M14" s="73">
        <f>current_gdp_services!L14/constant_gdp_services!L14*100</f>
        <v>136.48516182617868</v>
      </c>
      <c r="N14" s="73">
        <f>current_gdp_services!M14/constant_gdp_services!M14*100</f>
        <v>141.49118350365157</v>
      </c>
      <c r="O14" s="113">
        <f>current_gdp_services!N14/constant_gdp_services!N14*100</f>
        <v>139.72716085725153</v>
      </c>
    </row>
    <row r="15" spans="2:19">
      <c r="B15" s="71" t="s">
        <v>322</v>
      </c>
      <c r="C15" s="87"/>
      <c r="D15" s="110">
        <f>current_gdp_services!C15/constant_gdp_services!C15*100</f>
        <v>153.09991206362028</v>
      </c>
      <c r="E15" s="110">
        <f>current_gdp_services!D15/constant_gdp_services!D15*100</f>
        <v>122.17784117153532</v>
      </c>
      <c r="F15" s="110">
        <f>current_gdp_services!E15/constant_gdp_services!E15*100</f>
        <v>159.26884590851736</v>
      </c>
      <c r="G15" s="110">
        <f>current_gdp_services!F15/constant_gdp_services!F15*100</f>
        <v>139.60165644229005</v>
      </c>
      <c r="H15" s="73">
        <f>current_gdp_services!G15/constant_gdp_services!G15*100</f>
        <v>115.8875799554572</v>
      </c>
      <c r="I15" s="73">
        <f>current_gdp_services!H15/constant_gdp_services!H15*100</f>
        <v>236.96251348078198</v>
      </c>
      <c r="J15" s="110">
        <f>current_gdp_services!I15/constant_gdp_services!I15*100</f>
        <v>163.83426370074145</v>
      </c>
      <c r="K15" s="73">
        <f>current_gdp_services!J15/constant_gdp_services!J15*100</f>
        <v>124.96135158598842</v>
      </c>
      <c r="L15" s="73">
        <f>current_gdp_services!K15/constant_gdp_services!K15*100</f>
        <v>135.11013826164481</v>
      </c>
      <c r="M15" s="73">
        <f>current_gdp_services!L15/constant_gdp_services!L15*100</f>
        <v>123.71928512455965</v>
      </c>
      <c r="N15" s="73">
        <f>current_gdp_services!M15/constant_gdp_services!M15*100</f>
        <v>159.59930406241315</v>
      </c>
      <c r="O15" s="113">
        <f>current_gdp_services!N15/constant_gdp_services!N15*100</f>
        <v>142.10098336596099</v>
      </c>
    </row>
    <row r="16" spans="2:19" ht="15.6">
      <c r="B16" s="480" t="s">
        <v>323</v>
      </c>
      <c r="C16" s="87"/>
      <c r="D16" s="110">
        <f>current_gdp_services!C16/constant_gdp_services!C16*100</f>
        <v>202.20266024686723</v>
      </c>
      <c r="E16" s="110">
        <f>current_gdp_services!D16/constant_gdp_services!D16*100</f>
        <v>138.79781456692214</v>
      </c>
      <c r="F16" s="110">
        <f>current_gdp_services!E16/constant_gdp_services!E16*100</f>
        <v>173.1902930337439</v>
      </c>
      <c r="G16" s="110">
        <f>current_gdp_services!F16/constant_gdp_services!F16*100</f>
        <v>144.07565896733527</v>
      </c>
      <c r="H16" s="73">
        <f>current_gdp_services!G16/constant_gdp_services!G16*100</f>
        <v>143.01887152628962</v>
      </c>
      <c r="I16" s="73">
        <f>current_gdp_services!H16/constant_gdp_services!H16*100</f>
        <v>231.11075707122342</v>
      </c>
      <c r="J16" s="110">
        <f>current_gdp_services!I16/constant_gdp_services!I16*100</f>
        <v>176.05844585279493</v>
      </c>
      <c r="K16" s="73">
        <f>current_gdp_services!J16/constant_gdp_services!J16*100</f>
        <v>159.18303887877613</v>
      </c>
      <c r="L16" s="73">
        <f>current_gdp_services!K16/constant_gdp_services!K16*100</f>
        <v>144.60114849840747</v>
      </c>
      <c r="M16" s="73">
        <f>current_gdp_services!L16/constant_gdp_services!L16*100</f>
        <v>155.78625489723649</v>
      </c>
      <c r="N16" s="73">
        <f>current_gdp_services!M16/constant_gdp_services!M16*100</f>
        <v>145.52081841499773</v>
      </c>
      <c r="O16" s="113">
        <f>current_gdp_services!N16/constant_gdp_services!N16*100</f>
        <v>166.1846172421846</v>
      </c>
    </row>
    <row r="17" spans="2:15" ht="15.6">
      <c r="B17" s="480" t="s">
        <v>324</v>
      </c>
      <c r="C17" s="87"/>
      <c r="D17" s="110">
        <f>current_gdp_services!C17/constant_gdp_services!C17*100</f>
        <v>208.27374517943511</v>
      </c>
      <c r="E17" s="110">
        <f>current_gdp_services!D17/constant_gdp_services!D17*100</f>
        <v>142.77024952124066</v>
      </c>
      <c r="F17" s="110">
        <f>current_gdp_services!E17/constant_gdp_services!E17*100</f>
        <v>192.86520682560757</v>
      </c>
      <c r="G17" s="110">
        <f>current_gdp_services!F17/constant_gdp_services!F17*100</f>
        <v>145.81267047933449</v>
      </c>
      <c r="H17" s="73">
        <f>current_gdp_services!G17/constant_gdp_services!G17*100</f>
        <v>158.10964680104448</v>
      </c>
      <c r="I17" s="73">
        <f>current_gdp_services!H17/constant_gdp_services!H17*100</f>
        <v>247.97547287663789</v>
      </c>
      <c r="J17" s="110">
        <f>current_gdp_services!I17/constant_gdp_services!I17*100</f>
        <v>186.66518595937205</v>
      </c>
      <c r="K17" s="73">
        <f>current_gdp_services!J17/constant_gdp_services!J17*100</f>
        <v>149.17700135959859</v>
      </c>
      <c r="L17" s="73">
        <f>current_gdp_services!K17/constant_gdp_services!K17*100</f>
        <v>141.32305689582665</v>
      </c>
      <c r="M17" s="73">
        <f>current_gdp_services!L17/constant_gdp_services!L17*100</f>
        <v>145.89758580730728</v>
      </c>
      <c r="N17" s="73">
        <f>current_gdp_services!M17/constant_gdp_services!M17*100</f>
        <v>142.98044642094177</v>
      </c>
      <c r="O17" s="113">
        <f>current_gdp_services!N17/constant_gdp_services!N17*100</f>
        <v>172.19784451527539</v>
      </c>
    </row>
    <row r="18" spans="2:15" ht="15.6">
      <c r="B18" s="480" t="s">
        <v>325</v>
      </c>
      <c r="C18" s="87"/>
      <c r="D18" s="110">
        <f>current_gdp_services!C18/constant_gdp_services!C18*100</f>
        <v>211.6095918255275</v>
      </c>
      <c r="E18" s="110">
        <f>current_gdp_services!D18/constant_gdp_services!D18*100</f>
        <v>148.559341300727</v>
      </c>
      <c r="F18" s="110">
        <f>current_gdp_services!E18/constant_gdp_services!E18*100</f>
        <v>148.73120753947379</v>
      </c>
      <c r="G18" s="110">
        <f>current_gdp_services!F18/constant_gdp_services!F18*100</f>
        <v>148.8875060542679</v>
      </c>
      <c r="H18" s="73">
        <f>current_gdp_services!G18/constant_gdp_services!G18*100</f>
        <v>152.85992816249859</v>
      </c>
      <c r="I18" s="73">
        <f>current_gdp_services!H18/constant_gdp_services!H18*100</f>
        <v>283.12701487107756</v>
      </c>
      <c r="J18" s="110">
        <f>current_gdp_services!I18/constant_gdp_services!I18*100</f>
        <v>180.41681601907734</v>
      </c>
      <c r="K18" s="73">
        <f>current_gdp_services!J18/constant_gdp_services!J18*100</f>
        <v>145.9797347564714</v>
      </c>
      <c r="L18" s="73">
        <f>current_gdp_services!K18/constant_gdp_services!K18*100</f>
        <v>145.85719379687643</v>
      </c>
      <c r="M18" s="73">
        <f>current_gdp_services!L18/constant_gdp_services!L18*100</f>
        <v>143.60538669500758</v>
      </c>
      <c r="N18" s="73">
        <f>current_gdp_services!M18/constant_gdp_services!M18*100</f>
        <v>170.5295410181177</v>
      </c>
      <c r="O18" s="113">
        <f>current_gdp_services!N18/constant_gdp_services!N18*100</f>
        <v>166.8346128895719</v>
      </c>
    </row>
    <row r="19" spans="2:15" ht="15.6">
      <c r="B19" s="480" t="s">
        <v>326</v>
      </c>
      <c r="D19" s="109">
        <f>current_gdp_services!C19/constant_gdp_services!C19*100</f>
        <v>210.83461152199865</v>
      </c>
      <c r="E19" s="110">
        <f>current_gdp_services!D19/constant_gdp_services!D19*100</f>
        <v>156.7565139419269</v>
      </c>
      <c r="F19" s="110">
        <f>current_gdp_services!E19/constant_gdp_services!E19*100</f>
        <v>182.08296260632719</v>
      </c>
      <c r="G19" s="110">
        <f>current_gdp_services!F19/constant_gdp_services!F19*100</f>
        <v>159.89118878065122</v>
      </c>
      <c r="H19" s="73">
        <f>current_gdp_services!G19/constant_gdp_services!G19*100</f>
        <v>159.65497444260225</v>
      </c>
      <c r="I19" s="73">
        <f>current_gdp_services!H19/constant_gdp_services!H19*100</f>
        <v>312.45785253868308</v>
      </c>
      <c r="J19" s="110">
        <f>current_gdp_services!I19/constant_gdp_services!I19*100</f>
        <v>202.20735318261674</v>
      </c>
      <c r="K19" s="73">
        <f>current_gdp_services!J19/constant_gdp_services!J19*100</f>
        <v>143.26910059510459</v>
      </c>
      <c r="L19" s="73">
        <f>current_gdp_services!K19/constant_gdp_services!K19*100</f>
        <v>147.59928086002705</v>
      </c>
      <c r="M19" s="73">
        <f>current_gdp_services!L19/constant_gdp_services!L19*100</f>
        <v>151.61766735770948</v>
      </c>
      <c r="N19" s="73">
        <f>current_gdp_services!M19/constant_gdp_services!M19*100</f>
        <v>183.51329220440874</v>
      </c>
      <c r="O19" s="113">
        <f>current_gdp_services!N19/constant_gdp_services!N19*100</f>
        <v>180.75259456810525</v>
      </c>
    </row>
    <row r="20" spans="2:15" ht="15.6">
      <c r="B20" s="480" t="s">
        <v>299</v>
      </c>
      <c r="D20" s="109">
        <f>current_gdp_services!C20/constant_gdp_services!C20*100</f>
        <v>244.53621747641088</v>
      </c>
      <c r="E20" s="110">
        <f>current_gdp_services!D20/constant_gdp_services!D20*100</f>
        <v>180.37331546448419</v>
      </c>
      <c r="F20" s="110">
        <f>current_gdp_services!E20/constant_gdp_services!E20*100</f>
        <v>181.36464873308537</v>
      </c>
      <c r="G20" s="110">
        <f>current_gdp_services!F20/constant_gdp_services!F20*100</f>
        <v>162.42890388260525</v>
      </c>
      <c r="H20" s="73">
        <f>current_gdp_services!G20/constant_gdp_services!G20*100</f>
        <v>166.91769781454838</v>
      </c>
      <c r="I20" s="73">
        <f>current_gdp_services!H20/constant_gdp_services!H20*100</f>
        <v>408.666528520594</v>
      </c>
      <c r="J20" s="110">
        <f>current_gdp_services!I20/constant_gdp_services!I20*100</f>
        <v>190.82206607318665</v>
      </c>
      <c r="K20" s="73">
        <f>current_gdp_services!J20/constant_gdp_services!J20*100</f>
        <v>190.95167406961144</v>
      </c>
      <c r="L20" s="73">
        <f>current_gdp_services!K20/constant_gdp_services!K20*100</f>
        <v>175.86585197433675</v>
      </c>
      <c r="M20" s="73">
        <f>current_gdp_services!L20/constant_gdp_services!L20*100</f>
        <v>185.47918284351402</v>
      </c>
      <c r="N20" s="73">
        <f>current_gdp_services!M20/constant_gdp_services!M20*100</f>
        <v>151.74274181069549</v>
      </c>
      <c r="O20" s="113">
        <f>current_gdp_services!N20/constant_gdp_services!N20*100</f>
        <v>200.8156841373185</v>
      </c>
    </row>
    <row r="21" spans="2:15" ht="15.6">
      <c r="B21" s="480" t="s">
        <v>300</v>
      </c>
      <c r="D21" s="111">
        <f>current_gdp_services!C21/constant_gdp_services!C21*100</f>
        <v>227.81451410642811</v>
      </c>
      <c r="E21" s="109">
        <f>current_gdp_services!D21/constant_gdp_services!D21*100</f>
        <v>169.85529134143906</v>
      </c>
      <c r="F21" s="110">
        <f>current_gdp_services!E21/constant_gdp_services!E21*100</f>
        <v>204.99144178207652</v>
      </c>
      <c r="G21" s="110">
        <f>current_gdp_services!F21/constant_gdp_services!F21*100</f>
        <v>159.00161553064171</v>
      </c>
      <c r="H21" s="73">
        <f>current_gdp_services!G21/constant_gdp_services!G21*100</f>
        <v>162.56813006318438</v>
      </c>
      <c r="I21" s="73">
        <f>current_gdp_services!H21/constant_gdp_services!H21*100</f>
        <v>458.30101817711346</v>
      </c>
      <c r="J21" s="110">
        <f>current_gdp_services!I21/constant_gdp_services!I21*100</f>
        <v>210.29212228669024</v>
      </c>
      <c r="K21" s="73">
        <f>current_gdp_services!J21/constant_gdp_services!J21*100</f>
        <v>172.30308472051337</v>
      </c>
      <c r="L21" s="73">
        <f>current_gdp_services!K21/constant_gdp_services!K21*100</f>
        <v>154.06375511466501</v>
      </c>
      <c r="M21" s="73">
        <f>current_gdp_services!L21/constant_gdp_services!L21*100</f>
        <v>162.01549594572671</v>
      </c>
      <c r="N21" s="73">
        <f>current_gdp_services!M21/constant_gdp_services!M21*100</f>
        <v>166.84428318895647</v>
      </c>
      <c r="O21" s="113">
        <f>current_gdp_services!N21/constant_gdp_services!N21*100</f>
        <v>193.797358263164</v>
      </c>
    </row>
    <row r="22" spans="2:15" ht="15.6">
      <c r="B22" s="480" t="s">
        <v>301</v>
      </c>
      <c r="D22" s="109">
        <f>current_gdp_services!C22/constant_gdp_services!C22*100</f>
        <v>218.66632079412193</v>
      </c>
      <c r="E22" s="110">
        <f>current_gdp_services!D22/constant_gdp_services!D22*100</f>
        <v>172.7500510889752</v>
      </c>
      <c r="F22" s="110">
        <f>current_gdp_services!E22/constant_gdp_services!E22*100</f>
        <v>217.40293224515534</v>
      </c>
      <c r="G22" s="110">
        <f>current_gdp_services!F22/constant_gdp_services!F22*100</f>
        <v>169.90831328337543</v>
      </c>
      <c r="H22" s="73">
        <f>current_gdp_services!G22/constant_gdp_services!G22*100</f>
        <v>166.14474539589506</v>
      </c>
      <c r="I22" s="73">
        <f>current_gdp_services!H22/constant_gdp_services!H22*100</f>
        <v>765.49474949993112</v>
      </c>
      <c r="J22" s="110">
        <f>current_gdp_services!I22/constant_gdp_services!I22*100</f>
        <v>214.97606999477745</v>
      </c>
      <c r="K22" s="73">
        <f>current_gdp_services!J22/constant_gdp_services!J22*100</f>
        <v>169.124060661577</v>
      </c>
      <c r="L22" s="73">
        <f>current_gdp_services!K22/constant_gdp_services!K22*100</f>
        <v>154.38286003950492</v>
      </c>
      <c r="M22" s="73">
        <f>current_gdp_services!L22/constant_gdp_services!L22*100</f>
        <v>155.32138365924183</v>
      </c>
      <c r="N22" s="73">
        <f>current_gdp_services!M22/constant_gdp_services!M22*100</f>
        <v>166.31482873199306</v>
      </c>
      <c r="O22" s="113">
        <f>current_gdp_services!N22/constant_gdp_services!N22*100</f>
        <v>200.41106456600338</v>
      </c>
    </row>
    <row r="23" spans="2:15" ht="15.6">
      <c r="B23" s="480" t="s">
        <v>302</v>
      </c>
      <c r="D23" s="109">
        <f>current_gdp_services!C23/constant_gdp_services!C23*100</f>
        <v>230.52236557208477</v>
      </c>
      <c r="E23" s="110">
        <f>current_gdp_services!D23/constant_gdp_services!D23*100</f>
        <v>172.26326162486725</v>
      </c>
      <c r="F23" s="110">
        <f>current_gdp_services!E23/constant_gdp_services!E23*100</f>
        <v>213.91593854917983</v>
      </c>
      <c r="G23" s="110">
        <f>current_gdp_services!F23/constant_gdp_services!F23*100</f>
        <v>181.07451409032785</v>
      </c>
      <c r="H23" s="73">
        <f>current_gdp_services!G23/constant_gdp_services!G23*100</f>
        <v>167.68556808061371</v>
      </c>
      <c r="I23" s="73">
        <f>current_gdp_services!H23/constant_gdp_services!H23*100</f>
        <v>206.48162913780448</v>
      </c>
      <c r="J23" s="110">
        <f>current_gdp_services!I23/constant_gdp_services!I23*100</f>
        <v>242.42759859773909</v>
      </c>
      <c r="K23" s="73">
        <f>current_gdp_services!J23/constant_gdp_services!J23*100</f>
        <v>163.28413066533261</v>
      </c>
      <c r="L23" s="73">
        <f>current_gdp_services!K23/constant_gdp_services!K23*100</f>
        <v>155.50623300660746</v>
      </c>
      <c r="M23" s="73">
        <f>current_gdp_services!L23/constant_gdp_services!L23*100</f>
        <v>154.95687261513569</v>
      </c>
      <c r="N23" s="73">
        <f>current_gdp_services!M23/constant_gdp_services!M23*100</f>
        <v>169.8331249557568</v>
      </c>
      <c r="O23" s="113">
        <f>current_gdp_services!N23/constant_gdp_services!N23*100</f>
        <v>191.65029299053541</v>
      </c>
    </row>
    <row r="24" spans="2:15" ht="15.6">
      <c r="B24" s="480" t="s">
        <v>303</v>
      </c>
      <c r="D24" s="410">
        <f>current_gdp_services!C24/constant_gdp_services!C24*100</f>
        <v>262.25817896566718</v>
      </c>
      <c r="E24" s="110">
        <f>current_gdp_services!D24/constant_gdp_services!D24*100</f>
        <v>206.76751115345388</v>
      </c>
      <c r="F24" s="110">
        <f>current_gdp_services!E24/constant_gdp_services!E24*100</f>
        <v>233.26033500559822</v>
      </c>
      <c r="G24" s="110">
        <f>current_gdp_services!F24/constant_gdp_services!F24*100</f>
        <v>201.81149770836981</v>
      </c>
      <c r="H24" s="73">
        <f>current_gdp_services!G24/constant_gdp_services!G24*100</f>
        <v>169.63203550556938</v>
      </c>
      <c r="I24" s="73">
        <f>current_gdp_services!H24/constant_gdp_services!H24*100</f>
        <v>373.21225730908128</v>
      </c>
      <c r="J24" s="110">
        <f>current_gdp_services!I24/constant_gdp_services!I24*100</f>
        <v>221.58912800846574</v>
      </c>
      <c r="K24" s="73">
        <f>current_gdp_services!J24/constant_gdp_services!J24*100</f>
        <v>202.89662698399405</v>
      </c>
      <c r="L24" s="73">
        <f>current_gdp_services!K24/constant_gdp_services!K24*100</f>
        <v>169.84244166818868</v>
      </c>
      <c r="M24" s="73">
        <f>current_gdp_services!L24/constant_gdp_services!L24*100</f>
        <v>168.1814641726329</v>
      </c>
      <c r="N24" s="73">
        <f>current_gdp_services!M24/constant_gdp_services!M24*100</f>
        <v>149.34765868229974</v>
      </c>
      <c r="O24" s="113">
        <f>current_gdp_services!N24/constant_gdp_services!N24*100</f>
        <v>219.32349040319997</v>
      </c>
    </row>
    <row r="25" spans="2:15" ht="15.6">
      <c r="B25" s="480" t="s">
        <v>304</v>
      </c>
      <c r="D25" s="410">
        <f>current_gdp_services!C25/constant_gdp_services!C25*100</f>
        <v>254.67089913167928</v>
      </c>
      <c r="E25" s="110">
        <f>current_gdp_services!D25/constant_gdp_services!D25*100</f>
        <v>189.12897646493633</v>
      </c>
      <c r="F25" s="110">
        <f>current_gdp_services!E25/constant_gdp_services!E25*100</f>
        <v>239.68853412079159</v>
      </c>
      <c r="G25" s="110">
        <f>current_gdp_services!F25/constant_gdp_services!F25*100</f>
        <v>198.72486145621809</v>
      </c>
      <c r="H25" s="73">
        <f>current_gdp_services!G25/constant_gdp_services!G25*100</f>
        <v>173.52033722299757</v>
      </c>
      <c r="I25" s="73">
        <f>current_gdp_services!H25/constant_gdp_services!H25*100</f>
        <v>385.98400219886804</v>
      </c>
      <c r="J25" s="110">
        <f>current_gdp_services!I25/constant_gdp_services!I25*100</f>
        <v>265.03565994925907</v>
      </c>
      <c r="K25" s="73">
        <f>current_gdp_services!J25/constant_gdp_services!J25*100</f>
        <v>188.73933399017682</v>
      </c>
      <c r="L25" s="73">
        <f>current_gdp_services!K25/constant_gdp_services!K25*100</f>
        <v>159.10185531562402</v>
      </c>
      <c r="M25" s="73">
        <f>current_gdp_services!L25/constant_gdp_services!L25*100</f>
        <v>152.57869460810457</v>
      </c>
      <c r="N25" s="73">
        <f>current_gdp_services!M25/constant_gdp_services!M25*100</f>
        <v>158.56200428483328</v>
      </c>
      <c r="O25" s="113">
        <f>current_gdp_services!N25/constant_gdp_services!N25*100</f>
        <v>211.04981319020141</v>
      </c>
    </row>
    <row r="26" spans="2:15" ht="15.6">
      <c r="B26" s="480" t="s">
        <v>305</v>
      </c>
      <c r="D26" s="410">
        <f>current_gdp_services!C26/constant_gdp_services!C26*100</f>
        <v>299.67866442652655</v>
      </c>
      <c r="E26" s="110">
        <f>current_gdp_services!D26/constant_gdp_services!D26*100</f>
        <v>188.10910834898172</v>
      </c>
      <c r="F26" s="110">
        <f>current_gdp_services!E26/constant_gdp_services!E26*100</f>
        <v>239.42664296216202</v>
      </c>
      <c r="G26" s="110">
        <f>current_gdp_services!F26/constant_gdp_services!F26*100</f>
        <v>205.32588448468692</v>
      </c>
      <c r="H26" s="73">
        <f>current_gdp_services!G26/constant_gdp_services!G26*100</f>
        <v>176.37440112775181</v>
      </c>
      <c r="I26" s="73">
        <f>current_gdp_services!H26/constant_gdp_services!H26*100</f>
        <v>780.33470990604167</v>
      </c>
      <c r="J26" s="110">
        <f>current_gdp_services!I26/constant_gdp_services!I26*100</f>
        <v>196.80685296181301</v>
      </c>
      <c r="K26" s="73">
        <f>current_gdp_services!J26/constant_gdp_services!J26*100</f>
        <v>187.79523028147699</v>
      </c>
      <c r="L26" s="73">
        <f>current_gdp_services!K26/constant_gdp_services!K26*100</f>
        <v>160.86511950207517</v>
      </c>
      <c r="M26" s="73">
        <f>current_gdp_services!L26/constant_gdp_services!L26*100</f>
        <v>143.66698928044983</v>
      </c>
      <c r="N26" s="73">
        <f>current_gdp_services!M26/constant_gdp_services!M26*100</f>
        <v>159.78874025003512</v>
      </c>
      <c r="O26" s="113">
        <f>current_gdp_services!N26/constant_gdp_services!N26*100</f>
        <v>231.67945217591117</v>
      </c>
    </row>
    <row r="27" spans="2:15" ht="15.6">
      <c r="B27" s="480" t="s">
        <v>306</v>
      </c>
      <c r="D27" s="410">
        <f>current_gdp_services!C27/constant_gdp_services!C27*100</f>
        <v>319.60851535479316</v>
      </c>
      <c r="E27" s="110">
        <f>current_gdp_services!D27/constant_gdp_services!D27*100</f>
        <v>187.20492099574477</v>
      </c>
      <c r="F27" s="110">
        <f>current_gdp_services!E27/constant_gdp_services!E27*100</f>
        <v>279.3918392468546</v>
      </c>
      <c r="G27" s="110">
        <f>current_gdp_services!F27/constant_gdp_services!F27*100</f>
        <v>196.01446382235659</v>
      </c>
      <c r="H27" s="73">
        <f>current_gdp_services!G27/constant_gdp_services!G27*100</f>
        <v>184.97613920034809</v>
      </c>
      <c r="I27" s="73">
        <f>current_gdp_services!H27/constant_gdp_services!H27*100</f>
        <v>530.38886984976239</v>
      </c>
      <c r="J27" s="110">
        <f>current_gdp_services!I27/constant_gdp_services!I27*100</f>
        <v>281.30064418712516</v>
      </c>
      <c r="K27" s="73">
        <f>current_gdp_services!J27/constant_gdp_services!J27*100</f>
        <v>201.06845899934314</v>
      </c>
      <c r="L27" s="73">
        <f>current_gdp_services!K27/constant_gdp_services!K27*100</f>
        <v>187.84931558413157</v>
      </c>
      <c r="M27" s="73">
        <f>current_gdp_services!L27/constant_gdp_services!L27*100</f>
        <v>160.1203391451165</v>
      </c>
      <c r="N27" s="73">
        <f>current_gdp_services!M27/constant_gdp_services!M27*100</f>
        <v>173.72065204173811</v>
      </c>
      <c r="O27" s="113">
        <f>current_gdp_services!N27/constant_gdp_services!N27*100</f>
        <v>239.9704335102895</v>
      </c>
    </row>
    <row r="28" spans="2:15" ht="13.5" customHeight="1">
      <c r="B28" s="444" t="s">
        <v>307</v>
      </c>
      <c r="C28" s="51"/>
      <c r="D28" s="112"/>
      <c r="E28" s="112"/>
      <c r="F28" s="112"/>
      <c r="G28" s="112"/>
      <c r="H28" s="112"/>
      <c r="I28" s="73"/>
      <c r="J28" s="112"/>
      <c r="K28" s="112"/>
      <c r="L28" s="112"/>
      <c r="M28" s="112"/>
      <c r="N28" s="112"/>
      <c r="O28" s="114"/>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R52"/>
  <sheetViews>
    <sheetView workbookViewId="0">
      <pane xSplit="2" ySplit="3" topLeftCell="C44" activePane="bottomRight" state="frozen"/>
      <selection pane="topRight" activeCell="C1" sqref="C1"/>
      <selection pane="bottomLeft" activeCell="A4" sqref="A4"/>
      <selection pane="bottomRight" activeCell="D56" sqref="D56"/>
    </sheetView>
  </sheetViews>
  <sheetFormatPr defaultColWidth="9" defaultRowHeight="14.4"/>
  <cols>
    <col min="1" max="1" width="1.44140625" style="13" customWidth="1"/>
    <col min="2" max="2" width="9.33203125" style="13" customWidth="1"/>
    <col min="3" max="3" width="9.109375" style="13" customWidth="1"/>
    <col min="4" max="9" width="8.44140625" style="13" customWidth="1"/>
    <col min="10" max="10" width="10.88671875" style="13" customWidth="1"/>
    <col min="11" max="11" width="8.44140625" style="13" customWidth="1"/>
    <col min="12" max="12" width="6.44140625" style="13" customWidth="1"/>
    <col min="13" max="15" width="8.44140625" style="13" customWidth="1"/>
    <col min="16" max="16" width="9.44140625" style="13" customWidth="1"/>
  </cols>
  <sheetData>
    <row r="1" spans="1:17" s="13" customFormat="1" ht="18" customHeight="1">
      <c r="B1" s="64" t="s">
        <v>338</v>
      </c>
      <c r="C1" s="466"/>
      <c r="D1" s="528"/>
      <c r="E1" s="528"/>
      <c r="F1" s="528"/>
      <c r="G1" s="528"/>
      <c r="H1" s="528"/>
      <c r="I1" s="528"/>
      <c r="J1" s="528"/>
      <c r="K1" s="528"/>
      <c r="L1" s="528"/>
      <c r="M1" s="528"/>
      <c r="N1" s="528"/>
      <c r="O1" s="528"/>
    </row>
    <row r="2" spans="1:17" s="13" customFormat="1" ht="13.5" customHeight="1">
      <c r="A2"/>
      <c r="B2" s="858" t="s">
        <v>422</v>
      </c>
      <c r="C2" s="822" t="s">
        <v>339</v>
      </c>
      <c r="D2" s="865"/>
      <c r="E2" s="865"/>
      <c r="F2" s="865"/>
      <c r="G2" s="865"/>
      <c r="H2" s="865"/>
      <c r="I2" s="865"/>
      <c r="J2" s="865"/>
      <c r="K2" s="865"/>
      <c r="L2" s="865"/>
      <c r="M2" s="865"/>
      <c r="N2" s="865"/>
      <c r="O2" s="51"/>
    </row>
    <row r="3" spans="1:17" s="12" customFormat="1" ht="167.25" customHeight="1">
      <c r="A3" s="98"/>
      <c r="B3" s="859"/>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1:17" ht="18" customHeight="1">
      <c r="A4"/>
      <c r="B4" s="540" t="s">
        <v>365</v>
      </c>
      <c r="C4" s="105">
        <v>46.777000588509779</v>
      </c>
      <c r="D4" s="106">
        <v>8.3742561097555068</v>
      </c>
      <c r="E4" s="106">
        <v>-1.7286928469199658</v>
      </c>
      <c r="F4" s="106">
        <v>22.391086643745584</v>
      </c>
      <c r="G4" s="106">
        <v>3.1251905751076503</v>
      </c>
      <c r="H4" s="106">
        <v>30.932701034465392</v>
      </c>
      <c r="I4" s="106">
        <v>-11.548801331679993</v>
      </c>
      <c r="J4" s="106">
        <v>15.421945753419685</v>
      </c>
      <c r="K4" s="106">
        <v>7.1025365010150221</v>
      </c>
      <c r="L4" s="106">
        <v>7.6629143070545691</v>
      </c>
      <c r="M4" s="106">
        <v>21.692474790913607</v>
      </c>
      <c r="N4" s="106">
        <v>17.694562151012171</v>
      </c>
      <c r="O4" s="106">
        <v>17.694562151012171</v>
      </c>
      <c r="P4"/>
      <c r="Q4" s="445"/>
    </row>
    <row r="5" spans="1:17" ht="18" customHeight="1">
      <c r="A5"/>
      <c r="B5" s="540" t="s">
        <v>366</v>
      </c>
      <c r="C5" s="105">
        <v>-21.631405886856946</v>
      </c>
      <c r="D5" s="106">
        <v>8.5485294509052512</v>
      </c>
      <c r="E5" s="106">
        <v>38.610668121010946</v>
      </c>
      <c r="F5" s="106">
        <v>-3.072596602311306</v>
      </c>
      <c r="G5" s="106">
        <v>1.0573191037202445</v>
      </c>
      <c r="H5" s="106">
        <v>0.57879569204075665</v>
      </c>
      <c r="I5" s="106">
        <v>2.8696561789314234</v>
      </c>
      <c r="J5" s="106">
        <v>-2.9475951859579075</v>
      </c>
      <c r="K5" s="106">
        <v>14.546363815487773</v>
      </c>
      <c r="L5" s="106">
        <v>13.987418553165941</v>
      </c>
      <c r="M5" s="106">
        <v>24.532965771448811</v>
      </c>
      <c r="N5" s="106">
        <v>0.26850356965932853</v>
      </c>
      <c r="O5" s="106">
        <v>0.26850356965932853</v>
      </c>
      <c r="P5"/>
      <c r="Q5" s="445"/>
    </row>
    <row r="6" spans="1:17" ht="18" customHeight="1">
      <c r="A6"/>
      <c r="B6" s="540" t="s">
        <v>367</v>
      </c>
      <c r="C6" s="105">
        <v>1.639086269634582</v>
      </c>
      <c r="D6" s="106">
        <v>10.654262108335333</v>
      </c>
      <c r="E6" s="106">
        <v>12.654346851500309</v>
      </c>
      <c r="F6" s="106">
        <v>6.1044536604287547</v>
      </c>
      <c r="G6" s="106">
        <v>2.696366749857404</v>
      </c>
      <c r="H6" s="106">
        <v>7.6832890406220766</v>
      </c>
      <c r="I6" s="106">
        <v>0.42351354447469625</v>
      </c>
      <c r="J6" s="106">
        <v>35.750569345582541</v>
      </c>
      <c r="K6" s="106">
        <v>40.739135705706133</v>
      </c>
      <c r="L6" s="106">
        <v>28.926160251053791</v>
      </c>
      <c r="M6" s="106">
        <v>45.612966100742611</v>
      </c>
      <c r="N6" s="106">
        <v>14.418501422706576</v>
      </c>
      <c r="O6" s="106">
        <v>14.418501422706576</v>
      </c>
      <c r="P6"/>
      <c r="Q6" s="445"/>
    </row>
    <row r="7" spans="1:17" ht="18" customHeight="1">
      <c r="A7"/>
      <c r="B7" s="540" t="s">
        <v>368</v>
      </c>
      <c r="C7" s="105">
        <v>10.164714549304854</v>
      </c>
      <c r="D7" s="106">
        <v>-7.75541623925543</v>
      </c>
      <c r="E7" s="106">
        <v>-52.809008762591169</v>
      </c>
      <c r="F7" s="106">
        <v>10.45850963038415</v>
      </c>
      <c r="G7" s="106">
        <v>5.8989471774425928</v>
      </c>
      <c r="H7" s="106">
        <v>-33.895837073555221</v>
      </c>
      <c r="I7" s="106">
        <v>-3.0369143882163607</v>
      </c>
      <c r="J7" s="106">
        <v>-37.224718463934146</v>
      </c>
      <c r="K7" s="106">
        <v>-40.395513890577284</v>
      </c>
      <c r="L7" s="106">
        <v>-35.890453156901756</v>
      </c>
      <c r="M7" s="106">
        <v>-34.21148538161323</v>
      </c>
      <c r="N7" s="106">
        <v>-18.712262521483481</v>
      </c>
      <c r="O7" s="106">
        <v>-18.712262521483471</v>
      </c>
      <c r="P7"/>
      <c r="Q7" s="445"/>
    </row>
    <row r="8" spans="1:17" ht="18" customHeight="1">
      <c r="A8"/>
      <c r="B8" s="540" t="s">
        <v>369</v>
      </c>
      <c r="C8" s="105">
        <v>4.3403638686223101</v>
      </c>
      <c r="D8" s="106">
        <v>13.687325769174352</v>
      </c>
      <c r="E8" s="106">
        <v>65.416932760804912</v>
      </c>
      <c r="F8" s="106">
        <v>3.4827534197043875</v>
      </c>
      <c r="G8" s="106">
        <v>10.839592833807977</v>
      </c>
      <c r="H8" s="106">
        <v>-5.2045793260405819</v>
      </c>
      <c r="I8" s="106">
        <v>3.8724619325458454</v>
      </c>
      <c r="J8" s="106">
        <v>22.70766243499709</v>
      </c>
      <c r="K8" s="106">
        <v>19.989578230577543</v>
      </c>
      <c r="L8" s="106">
        <v>5.0500227872188663</v>
      </c>
      <c r="M8" s="106">
        <v>-3.9109850948664593</v>
      </c>
      <c r="N8" s="106">
        <v>14.024577367872215</v>
      </c>
      <c r="O8" s="106">
        <v>14.024577367872215</v>
      </c>
      <c r="P8"/>
      <c r="Q8" s="445"/>
    </row>
    <row r="9" spans="1:17" ht="18" customHeight="1">
      <c r="A9"/>
      <c r="B9" s="540" t="s">
        <v>370</v>
      </c>
      <c r="C9" s="105">
        <v>-9.1687494920250856</v>
      </c>
      <c r="D9" s="106">
        <v>-23.233436632621963</v>
      </c>
      <c r="E9" s="106">
        <v>34.286466818474914</v>
      </c>
      <c r="F9" s="106">
        <v>11.022955886419394</v>
      </c>
      <c r="G9" s="106">
        <v>3.6142264359611875</v>
      </c>
      <c r="H9" s="106">
        <v>64.320786990668481</v>
      </c>
      <c r="I9" s="106">
        <v>17.917234322595334</v>
      </c>
      <c r="J9" s="106">
        <v>-7.7910864363979986</v>
      </c>
      <c r="K9" s="106">
        <v>2.6853041505328745</v>
      </c>
      <c r="L9" s="106">
        <v>27.89125632426137</v>
      </c>
      <c r="M9" s="106">
        <v>8.1725099856056573</v>
      </c>
      <c r="N9" s="106">
        <v>2.9253380784594718</v>
      </c>
      <c r="O9" s="106">
        <v>2.9253380784594718</v>
      </c>
      <c r="P9"/>
      <c r="Q9" s="445"/>
    </row>
    <row r="10" spans="1:17" ht="18" customHeight="1">
      <c r="A10"/>
      <c r="B10" s="540" t="s">
        <v>371</v>
      </c>
      <c r="C10" s="105">
        <v>-15.410830313418067</v>
      </c>
      <c r="D10" s="106">
        <v>-2.9131495640078664</v>
      </c>
      <c r="E10" s="105">
        <v>1.4193557654295086</v>
      </c>
      <c r="F10" s="105">
        <v>1.8611443442616782</v>
      </c>
      <c r="G10" s="105">
        <v>2.8318598538111805</v>
      </c>
      <c r="H10" s="106">
        <v>19.517404063036302</v>
      </c>
      <c r="I10" s="106">
        <v>-1.4947090761406434</v>
      </c>
      <c r="J10" s="106">
        <v>31.565437444591527</v>
      </c>
      <c r="K10" s="106">
        <v>16.524030044092374</v>
      </c>
      <c r="L10" s="106">
        <v>15.63321048141233</v>
      </c>
      <c r="M10" s="106">
        <v>10.574530602003552</v>
      </c>
      <c r="N10" s="106">
        <v>2.0958149304614038</v>
      </c>
      <c r="O10" s="106">
        <v>2.0958149304614038</v>
      </c>
      <c r="P10"/>
      <c r="Q10" s="445"/>
    </row>
    <row r="11" spans="1:17" ht="18" customHeight="1">
      <c r="A11"/>
      <c r="B11" s="540" t="s">
        <v>372</v>
      </c>
      <c r="C11" s="106">
        <v>11.662398562773824</v>
      </c>
      <c r="D11" s="105">
        <v>30.674904312041186</v>
      </c>
      <c r="E11" s="105">
        <v>-0.21014744023183374</v>
      </c>
      <c r="F11" s="106">
        <v>-3.4461289215445667</v>
      </c>
      <c r="G11" s="106">
        <v>5.4067254371122475</v>
      </c>
      <c r="H11" s="106">
        <v>-29.269219746864817</v>
      </c>
      <c r="I11" s="105">
        <v>-7.5994551788507447</v>
      </c>
      <c r="J11" s="105">
        <v>-40.859036774209578</v>
      </c>
      <c r="K11" s="105">
        <v>-18.428491558964321</v>
      </c>
      <c r="L11" s="106">
        <v>-27.919268326144618</v>
      </c>
      <c r="M11" s="105">
        <v>17.99125231815475</v>
      </c>
      <c r="N11" s="105">
        <v>-2.9517797179688499</v>
      </c>
      <c r="O11" s="106">
        <v>-2.9517797179688499</v>
      </c>
      <c r="P11"/>
      <c r="Q11" s="445"/>
    </row>
    <row r="12" spans="1:17" ht="18" customHeight="1">
      <c r="A12"/>
      <c r="B12" s="540" t="s">
        <v>373</v>
      </c>
      <c r="C12" s="105">
        <v>8.7364566180522463</v>
      </c>
      <c r="D12" s="106">
        <v>-5.722532337665176</v>
      </c>
      <c r="E12" s="105">
        <v>-16.092820727819579</v>
      </c>
      <c r="F12" s="106">
        <v>5.9797776899269239</v>
      </c>
      <c r="G12" s="105">
        <v>-1.48870081594904</v>
      </c>
      <c r="H12" s="106">
        <v>9.8737266342845853</v>
      </c>
      <c r="I12" s="105">
        <v>9.0695169112898775</v>
      </c>
      <c r="J12" s="105">
        <v>25.154446029223898</v>
      </c>
      <c r="K12" s="105">
        <v>15.857444063310243</v>
      </c>
      <c r="L12" s="105">
        <v>6.4867593972090853</v>
      </c>
      <c r="M12" s="106">
        <v>-13.29172680796048</v>
      </c>
      <c r="N12" s="105">
        <v>2.0946825670932423</v>
      </c>
      <c r="O12" s="106">
        <v>2.0946825670932423</v>
      </c>
      <c r="P12"/>
      <c r="Q12" s="445"/>
    </row>
    <row r="13" spans="1:17" ht="18" customHeight="1">
      <c r="A13"/>
      <c r="B13" s="540" t="s">
        <v>374</v>
      </c>
      <c r="C13" s="106">
        <v>-7.6546824063111973</v>
      </c>
      <c r="D13" s="105">
        <v>-5.5806619768696049</v>
      </c>
      <c r="E13" s="105">
        <v>-13.04520183313228</v>
      </c>
      <c r="F13" s="105">
        <v>4.9703861043308262</v>
      </c>
      <c r="G13" s="105">
        <v>3.2694532476763349</v>
      </c>
      <c r="H13" s="106">
        <v>-35.578541996816803</v>
      </c>
      <c r="I13" s="105">
        <v>-4.8605058395089333</v>
      </c>
      <c r="J13" s="105">
        <v>22.617922450425198</v>
      </c>
      <c r="K13" s="105">
        <v>-28.203695302129638</v>
      </c>
      <c r="L13" s="105">
        <v>-13.119544239675784</v>
      </c>
      <c r="M13" s="105">
        <v>-21.087400797611757</v>
      </c>
      <c r="N13" s="105">
        <v>-7.2981678718759717</v>
      </c>
      <c r="O13" s="106">
        <v>-7.2981678718759717</v>
      </c>
      <c r="P13"/>
      <c r="Q13" s="445"/>
    </row>
    <row r="14" spans="1:17" ht="18" customHeight="1">
      <c r="A14"/>
      <c r="B14" s="540" t="s">
        <v>375</v>
      </c>
      <c r="C14" s="106">
        <v>16.217249566557346</v>
      </c>
      <c r="D14" s="105">
        <v>-11.039822289055323</v>
      </c>
      <c r="E14" s="105">
        <v>-6.0750809380998412</v>
      </c>
      <c r="F14" s="105">
        <v>2.6053115141021044</v>
      </c>
      <c r="G14" s="105">
        <v>0.52797499843730833</v>
      </c>
      <c r="H14" s="106">
        <v>97.22574338063157</v>
      </c>
      <c r="I14" s="105">
        <v>-9.6353728107675511</v>
      </c>
      <c r="J14" s="105">
        <v>2.8454634626261299</v>
      </c>
      <c r="K14" s="105">
        <v>37.91219937653392</v>
      </c>
      <c r="L14" s="105">
        <v>33.159633004362774</v>
      </c>
      <c r="M14" s="105">
        <v>-13.786304770497848</v>
      </c>
      <c r="N14" s="105">
        <v>8.2405026455099506</v>
      </c>
      <c r="O14" s="106">
        <v>8.2405026455099506</v>
      </c>
      <c r="P14"/>
      <c r="Q14" s="445"/>
    </row>
    <row r="15" spans="1:17" ht="18" customHeight="1">
      <c r="A15"/>
      <c r="B15" s="540" t="s">
        <v>376</v>
      </c>
      <c r="C15" s="106">
        <v>-11.241726759904601</v>
      </c>
      <c r="D15" s="105">
        <v>12.952358130391573</v>
      </c>
      <c r="E15" s="105">
        <v>-1.7421499558958442</v>
      </c>
      <c r="F15" s="105">
        <v>-1.4460993377098053</v>
      </c>
      <c r="G15" s="105">
        <v>5.3206989803932681</v>
      </c>
      <c r="H15" s="106">
        <v>-47.402048729404058</v>
      </c>
      <c r="I15" s="105">
        <v>10.215559464235646</v>
      </c>
      <c r="J15" s="105">
        <v>-15.911989554929972</v>
      </c>
      <c r="K15" s="105">
        <v>-1.3237025034873118</v>
      </c>
      <c r="L15" s="105">
        <v>-18.513720936466747</v>
      </c>
      <c r="M15" s="105">
        <v>38.454211154296658</v>
      </c>
      <c r="N15" s="105">
        <v>-4.4022597415172111</v>
      </c>
      <c r="O15" s="106">
        <v>-4.4022597415172227</v>
      </c>
      <c r="P15"/>
      <c r="Q15" s="445"/>
    </row>
    <row r="16" spans="1:17" ht="18" customHeight="1">
      <c r="A16"/>
      <c r="B16" s="607" t="s">
        <v>377</v>
      </c>
      <c r="C16" s="106">
        <v>7.0755219389665669</v>
      </c>
      <c r="D16" s="105">
        <v>5.9507423955102112</v>
      </c>
      <c r="E16" s="105">
        <v>1.6971422806202563</v>
      </c>
      <c r="F16" s="105">
        <v>-2.6490475091908494</v>
      </c>
      <c r="G16" s="105">
        <v>-3.014694267633089</v>
      </c>
      <c r="H16" s="106">
        <v>-19.912916329926201</v>
      </c>
      <c r="I16" s="105">
        <v>-2.7420063999176292</v>
      </c>
      <c r="J16" s="105">
        <v>4.2966376785273042</v>
      </c>
      <c r="K16" s="105">
        <v>-3.2624095829340671</v>
      </c>
      <c r="L16" s="105">
        <v>8.2486546361009161</v>
      </c>
      <c r="M16" s="105">
        <v>1.8694061596575384</v>
      </c>
      <c r="N16" s="105">
        <v>1.9682693412457652</v>
      </c>
      <c r="O16" s="106">
        <v>1.9682693412457652</v>
      </c>
      <c r="P16"/>
      <c r="Q16" s="445"/>
    </row>
    <row r="17" spans="2:17" ht="18" customHeight="1">
      <c r="B17" s="607" t="s">
        <v>378</v>
      </c>
      <c r="C17" s="106">
        <v>-7.2008872244651245</v>
      </c>
      <c r="D17" s="105">
        <v>-2.3948527434034417</v>
      </c>
      <c r="E17" s="105">
        <v>63.454955667007695</v>
      </c>
      <c r="F17" s="105">
        <v>7.2351218082787883</v>
      </c>
      <c r="G17" s="105">
        <v>6.1701032106580955</v>
      </c>
      <c r="H17" s="106">
        <v>7.8062198864585097</v>
      </c>
      <c r="I17" s="105">
        <v>-11.18305931353828</v>
      </c>
      <c r="J17" s="105">
        <v>3.7381915908472063</v>
      </c>
      <c r="K17" s="105">
        <v>-9.309197743443864</v>
      </c>
      <c r="L17" s="105">
        <v>-0.39984858922350597</v>
      </c>
      <c r="M17" s="105">
        <v>-11.189562583426472</v>
      </c>
      <c r="N17" s="105">
        <v>5.3180147182953164</v>
      </c>
      <c r="O17" s="106">
        <v>5.3180147182953164</v>
      </c>
      <c r="P17"/>
      <c r="Q17" s="576"/>
    </row>
    <row r="18" spans="2:17" ht="18" customHeight="1">
      <c r="B18" s="607" t="s">
        <v>379</v>
      </c>
      <c r="C18" s="106">
        <v>3.5015374661747867</v>
      </c>
      <c r="D18" s="105">
        <v>1.7175697179037108</v>
      </c>
      <c r="E18" s="105">
        <v>-27.30382691183345</v>
      </c>
      <c r="F18" s="105">
        <v>-1.3070759951674504</v>
      </c>
      <c r="G18" s="105">
        <v>0.63866780270021017</v>
      </c>
      <c r="H18" s="106">
        <v>275.25792746712273</v>
      </c>
      <c r="I18" s="105">
        <v>7.8698345455700425</v>
      </c>
      <c r="J18" s="105">
        <v>17.877030472347389</v>
      </c>
      <c r="K18" s="105">
        <v>1.9244455676156402</v>
      </c>
      <c r="L18" s="105">
        <v>12.572196310643369</v>
      </c>
      <c r="M18" s="105">
        <v>1.5936123317346285</v>
      </c>
      <c r="N18" s="105">
        <v>1.9549299589348035</v>
      </c>
      <c r="O18" s="106">
        <v>1.9549299589348035</v>
      </c>
      <c r="P18"/>
      <c r="Q18" s="576"/>
    </row>
    <row r="19" spans="2:17" ht="18" customHeight="1">
      <c r="B19" s="607" t="s">
        <v>380</v>
      </c>
      <c r="C19" s="105">
        <v>7.4146660025920408</v>
      </c>
      <c r="D19" s="106">
        <v>6.960529512150937</v>
      </c>
      <c r="E19" s="105">
        <v>3.219525863767525</v>
      </c>
      <c r="F19" s="105">
        <v>-3.0494492336046286</v>
      </c>
      <c r="G19" s="105">
        <v>-14.876292150330073</v>
      </c>
      <c r="H19" s="106">
        <v>-53.404057661231953</v>
      </c>
      <c r="I19" s="105">
        <v>-2.5941461935224619</v>
      </c>
      <c r="J19" s="105">
        <v>-32.110953982236836</v>
      </c>
      <c r="K19" s="105">
        <v>-11.511672801844197</v>
      </c>
      <c r="L19" s="105">
        <v>-27.415254713643744</v>
      </c>
      <c r="M19" s="105">
        <v>19.144324392789812</v>
      </c>
      <c r="N19" s="105">
        <v>-7.0423023935895497</v>
      </c>
      <c r="O19" s="106">
        <v>-7.042302393589539</v>
      </c>
      <c r="P19"/>
      <c r="Q19" s="576"/>
    </row>
    <row r="20" spans="2:17" ht="18" customHeight="1">
      <c r="B20" s="607" t="s">
        <v>381</v>
      </c>
      <c r="C20" s="107">
        <v>9.0445497055128499</v>
      </c>
      <c r="D20" s="105">
        <v>-8.2307678980375609E-2</v>
      </c>
      <c r="E20" s="105">
        <v>9.6972073091175837</v>
      </c>
      <c r="F20" s="105">
        <v>4.5486952815034565</v>
      </c>
      <c r="G20" s="105">
        <v>2.8205624420322373</v>
      </c>
      <c r="H20" s="106">
        <v>-13.262400898365634</v>
      </c>
      <c r="I20" s="105">
        <v>22.826404952924918</v>
      </c>
      <c r="J20" s="105">
        <v>40.500566263008864</v>
      </c>
      <c r="K20" s="107">
        <v>36.77564493399035</v>
      </c>
      <c r="L20" s="105">
        <v>42.282725420674126</v>
      </c>
      <c r="M20" s="108">
        <v>-10.079678157828898</v>
      </c>
      <c r="N20" s="105">
        <v>12.13924511511828</v>
      </c>
      <c r="O20" s="106">
        <v>12.13924511511828</v>
      </c>
      <c r="P20"/>
      <c r="Q20" s="576"/>
    </row>
    <row r="21" spans="2:17" ht="18" customHeight="1">
      <c r="B21" s="607" t="s">
        <v>382</v>
      </c>
      <c r="C21" s="105">
        <v>-9.3182040834083324</v>
      </c>
      <c r="D21" s="108">
        <v>-6.6982390853399298</v>
      </c>
      <c r="E21" s="105">
        <v>1.8175477751992908</v>
      </c>
      <c r="F21" s="108">
        <v>3.988112523313303</v>
      </c>
      <c r="G21" s="105">
        <v>-17.411635185677131</v>
      </c>
      <c r="H21" s="106">
        <v>9.6931125318785014</v>
      </c>
      <c r="I21" s="108">
        <v>-7.375889065903019</v>
      </c>
      <c r="J21" s="105">
        <v>6.7655495630410512</v>
      </c>
      <c r="K21" s="108">
        <v>-0.11482060144175632</v>
      </c>
      <c r="L21" s="105">
        <v>9.7804950632756515</v>
      </c>
      <c r="M21" s="108">
        <v>1.4056985694260504</v>
      </c>
      <c r="N21" s="105">
        <v>-3.8704090486266218</v>
      </c>
      <c r="O21" s="106">
        <v>-3.8704090486266329</v>
      </c>
      <c r="P21"/>
      <c r="Q21" s="576"/>
    </row>
    <row r="22" spans="2:17" ht="18" customHeight="1">
      <c r="B22" s="607" t="s">
        <v>383</v>
      </c>
      <c r="C22" s="105">
        <v>-5.9888905426051746</v>
      </c>
      <c r="D22" s="108">
        <v>11.00061945772206</v>
      </c>
      <c r="E22" s="105">
        <v>-5.5151690538987612</v>
      </c>
      <c r="F22" s="108">
        <v>0.16133818410659639</v>
      </c>
      <c r="G22" s="105">
        <v>4.5370794852298335</v>
      </c>
      <c r="H22" s="106">
        <v>30.478052168129864</v>
      </c>
      <c r="I22" s="108">
        <v>-20.406188753441668</v>
      </c>
      <c r="J22" s="105">
        <v>-7.4104572051858719</v>
      </c>
      <c r="K22" s="108">
        <v>-5.6742124397580085</v>
      </c>
      <c r="L22" s="105">
        <v>7.5512870560434653</v>
      </c>
      <c r="M22" s="108">
        <v>-3.0021067785971023</v>
      </c>
      <c r="N22" s="105">
        <v>-1.8801840083082721</v>
      </c>
      <c r="O22" s="106">
        <v>-1.880184008308261</v>
      </c>
      <c r="P22"/>
      <c r="Q22" s="576"/>
    </row>
    <row r="23" spans="2:17" ht="18" customHeight="1">
      <c r="B23" s="607" t="s">
        <v>384</v>
      </c>
      <c r="C23" s="105">
        <v>12.790366089063831</v>
      </c>
      <c r="D23" s="108">
        <v>-5.8281309666755376</v>
      </c>
      <c r="E23" s="105">
        <v>12.245444346293688</v>
      </c>
      <c r="F23" s="108">
        <v>4.1948894778842227</v>
      </c>
      <c r="G23" s="105">
        <v>-6.8833081627126429</v>
      </c>
      <c r="H23" s="106">
        <v>21.192073896088548</v>
      </c>
      <c r="I23" s="108">
        <v>6.9308429730735144</v>
      </c>
      <c r="J23" s="105">
        <v>-5.3662397648970517</v>
      </c>
      <c r="K23" s="108">
        <v>-2.4151746705015631</v>
      </c>
      <c r="L23" s="105">
        <v>-7.5302049844161001</v>
      </c>
      <c r="M23" s="108">
        <v>15.567173894232212</v>
      </c>
      <c r="N23" s="105">
        <v>3.7852339442522087</v>
      </c>
      <c r="O23" s="106">
        <v>3.7852339442522087</v>
      </c>
      <c r="P23"/>
      <c r="Q23" s="576"/>
    </row>
    <row r="24" spans="2:17" ht="18" customHeight="1">
      <c r="B24" s="607" t="s">
        <v>385</v>
      </c>
      <c r="C24" s="105">
        <v>-1.8660484347232997</v>
      </c>
      <c r="D24" s="108">
        <v>2.1228363060589395</v>
      </c>
      <c r="E24" s="105">
        <v>-9.4516606172875388</v>
      </c>
      <c r="F24" s="108">
        <v>3.5515728892799192</v>
      </c>
      <c r="G24" s="105">
        <v>3.4807387744637541</v>
      </c>
      <c r="H24" s="106">
        <v>-57.861569777316468</v>
      </c>
      <c r="I24" s="108">
        <v>5.509842900279982</v>
      </c>
      <c r="J24" s="105">
        <v>4.970929625630327</v>
      </c>
      <c r="K24" s="108">
        <v>9.0892806038966647</v>
      </c>
      <c r="L24" s="105">
        <v>9.952419682963809</v>
      </c>
      <c r="M24" s="108">
        <v>-8.930730058725489</v>
      </c>
      <c r="N24" s="105">
        <v>-1.3697065556855681</v>
      </c>
      <c r="O24" s="106">
        <v>-1.369706555685557</v>
      </c>
      <c r="P24"/>
      <c r="Q24" s="576"/>
    </row>
    <row r="25" spans="2:17" ht="18" customHeight="1">
      <c r="B25" s="607" t="s">
        <v>386</v>
      </c>
      <c r="C25" s="105">
        <v>-0.16265138572628679</v>
      </c>
      <c r="D25" s="108">
        <v>5.776812266860909</v>
      </c>
      <c r="E25" s="105">
        <v>-1.4587286621961071</v>
      </c>
      <c r="F25" s="108">
        <v>4.2947330539996553</v>
      </c>
      <c r="G25" s="105">
        <v>-10.242043194909433</v>
      </c>
      <c r="H25" s="106">
        <v>78.14668949509813</v>
      </c>
      <c r="I25" s="108">
        <v>20.900384229170712</v>
      </c>
      <c r="J25" s="105">
        <v>3.3294145991928259</v>
      </c>
      <c r="K25" s="108">
        <v>2.3319629963229671</v>
      </c>
      <c r="L25" s="105">
        <v>8.9007170518433441</v>
      </c>
      <c r="M25" s="108">
        <v>0.98189861194444283</v>
      </c>
      <c r="N25" s="105">
        <v>2.2094752121734951</v>
      </c>
      <c r="O25" s="106">
        <v>2.2094752121734951</v>
      </c>
      <c r="P25"/>
      <c r="Q25" s="576"/>
    </row>
    <row r="26" spans="2:17" ht="18" customHeight="1">
      <c r="B26" s="607" t="s">
        <v>387</v>
      </c>
      <c r="C26" s="105">
        <v>-1.2125255555461512</v>
      </c>
      <c r="D26" s="108">
        <v>1.708177854126669</v>
      </c>
      <c r="E26" s="105">
        <v>-5.1727017229003858</v>
      </c>
      <c r="F26" s="108">
        <v>1.2539190095649078</v>
      </c>
      <c r="G26" s="105">
        <v>31.08959912452638</v>
      </c>
      <c r="H26" s="106">
        <v>-53.198082774112443</v>
      </c>
      <c r="I26" s="108">
        <v>-14.352626655376699</v>
      </c>
      <c r="J26" s="105">
        <v>-1.6771625239903054</v>
      </c>
      <c r="K26" s="108">
        <v>-15.432187178590983</v>
      </c>
      <c r="L26" s="105">
        <v>-2.0964009720621624</v>
      </c>
      <c r="M26" s="108">
        <v>-2.2767951850901302</v>
      </c>
      <c r="N26" s="105">
        <v>-1.5397684047025129</v>
      </c>
      <c r="O26" s="106">
        <v>-1.5397684047025018</v>
      </c>
      <c r="P26"/>
      <c r="Q26" s="576"/>
    </row>
    <row r="27" spans="2:17" ht="18" customHeight="1">
      <c r="B27" s="607" t="s">
        <v>388</v>
      </c>
      <c r="C27" s="105">
        <v>10.708018432712606</v>
      </c>
      <c r="D27" s="108">
        <v>-13.476691527220364</v>
      </c>
      <c r="E27" s="105">
        <v>16.157071847769423</v>
      </c>
      <c r="F27" s="108">
        <v>20.783767516703811</v>
      </c>
      <c r="G27" s="105">
        <v>-18.304946650032239</v>
      </c>
      <c r="H27" s="106">
        <v>33.384614057996643</v>
      </c>
      <c r="I27" s="108">
        <v>7.3467915112186422</v>
      </c>
      <c r="J27" s="105">
        <v>1.1957654961884945</v>
      </c>
      <c r="K27" s="108">
        <v>9.1657055120207396</v>
      </c>
      <c r="L27" s="105">
        <v>8.1373483548542893</v>
      </c>
      <c r="M27" s="108">
        <v>14.193380093909136</v>
      </c>
      <c r="N27" s="105">
        <v>5.0489827462850689</v>
      </c>
      <c r="O27" s="106">
        <v>5.0489827462850467</v>
      </c>
      <c r="P27"/>
      <c r="Q27" s="576"/>
    </row>
    <row r="28" spans="2:17" ht="18" customHeight="1">
      <c r="B28" s="607" t="s">
        <v>389</v>
      </c>
      <c r="C28" s="105">
        <v>-4.4514170888008682</v>
      </c>
      <c r="D28" s="108">
        <v>2.0052594288524794</v>
      </c>
      <c r="E28" s="105">
        <v>-4.4151643003383034</v>
      </c>
      <c r="F28" s="108">
        <v>3.0092325562037558</v>
      </c>
      <c r="G28" s="105">
        <v>7.0056163811679006</v>
      </c>
      <c r="H28" s="106">
        <v>20.567469340302825</v>
      </c>
      <c r="I28" s="108">
        <v>1.4462044879877789</v>
      </c>
      <c r="J28" s="105">
        <v>2.326938118706634</v>
      </c>
      <c r="K28" s="108">
        <v>6.1675752422263308</v>
      </c>
      <c r="L28" s="105">
        <v>7.064058890998659</v>
      </c>
      <c r="M28" s="108">
        <v>-10.437949284682546</v>
      </c>
      <c r="N28" s="105">
        <v>0.47806273850470316</v>
      </c>
      <c r="O28" s="106">
        <v>0.47806273850470316</v>
      </c>
      <c r="P28"/>
      <c r="Q28" s="576"/>
    </row>
    <row r="29" spans="2:17" ht="18" customHeight="1">
      <c r="B29" s="607" t="s">
        <v>390</v>
      </c>
      <c r="C29" s="105">
        <v>-2.6179819484913325</v>
      </c>
      <c r="D29" s="108">
        <v>16.844442317517185</v>
      </c>
      <c r="E29" s="105">
        <v>2.2560534276688804</v>
      </c>
      <c r="F29" s="108">
        <v>2.2909537764972399</v>
      </c>
      <c r="G29" s="105">
        <v>-9.9215170247160085</v>
      </c>
      <c r="H29" s="106">
        <v>133.82507872395405</v>
      </c>
      <c r="I29" s="108">
        <v>10.084283035593655</v>
      </c>
      <c r="J29" s="105">
        <v>0.97859673138973591</v>
      </c>
      <c r="K29" s="108">
        <v>12.857529101451082</v>
      </c>
      <c r="L29" s="105">
        <v>-9.4994510165367423</v>
      </c>
      <c r="M29" s="108">
        <v>1.5809375486376842</v>
      </c>
      <c r="N29" s="105">
        <v>3.4543251738075487</v>
      </c>
      <c r="O29" s="106">
        <v>3.4543251738075265</v>
      </c>
      <c r="P29"/>
      <c r="Q29" s="576"/>
    </row>
    <row r="30" spans="2:17" ht="18" customHeight="1">
      <c r="B30" s="607" t="s">
        <v>391</v>
      </c>
      <c r="C30" s="105">
        <v>-1.6780911048167035</v>
      </c>
      <c r="D30" s="108">
        <v>23.490367938517508</v>
      </c>
      <c r="E30" s="105">
        <v>-4.3111869459974912</v>
      </c>
      <c r="F30" s="108">
        <v>50.493298011654232</v>
      </c>
      <c r="G30" s="105">
        <v>28.168083718840855</v>
      </c>
      <c r="H30" s="106">
        <v>-49.319282189083324</v>
      </c>
      <c r="I30" s="108">
        <v>-25.495145267623542</v>
      </c>
      <c r="J30" s="105">
        <v>-5.1890784696068781</v>
      </c>
      <c r="K30" s="108">
        <v>-4.2706568063650803</v>
      </c>
      <c r="L30" s="105">
        <v>-11.892510909024178</v>
      </c>
      <c r="M30" s="108">
        <v>1.4344502066250042</v>
      </c>
      <c r="N30" s="105">
        <v>3.0261413505352497</v>
      </c>
      <c r="O30" s="106">
        <v>3.0261413505352497</v>
      </c>
      <c r="P30"/>
      <c r="Q30" s="576"/>
    </row>
    <row r="31" spans="2:17" ht="18" customHeight="1">
      <c r="B31" s="540" t="s">
        <v>392</v>
      </c>
      <c r="C31" s="105">
        <v>25.537604988635643</v>
      </c>
      <c r="D31" s="108">
        <v>2.081143007353714</v>
      </c>
      <c r="E31" s="105">
        <v>10.499837061602602</v>
      </c>
      <c r="F31" s="108">
        <v>-23.270361019712205</v>
      </c>
      <c r="G31" s="105">
        <v>-11.815598054955846</v>
      </c>
      <c r="H31" s="106">
        <v>-59.790745813919507</v>
      </c>
      <c r="I31" s="108">
        <v>-40.821942153028957</v>
      </c>
      <c r="J31" s="105">
        <v>13.893548332068949</v>
      </c>
      <c r="K31" s="108">
        <v>-6.1371238128216099E-3</v>
      </c>
      <c r="L31" s="105">
        <v>14.623095925036367</v>
      </c>
      <c r="M31" s="108">
        <v>-9.9236079035119769</v>
      </c>
      <c r="N31" s="105">
        <v>3.2749870410333282</v>
      </c>
      <c r="O31" s="106">
        <v>3.2749870410333282</v>
      </c>
      <c r="P31"/>
      <c r="Q31" s="576"/>
    </row>
    <row r="32" spans="2:17" ht="18" customHeight="1">
      <c r="B32" s="540" t="s">
        <v>393</v>
      </c>
      <c r="C32" s="105">
        <v>-43.43741519862747</v>
      </c>
      <c r="D32" s="108">
        <v>-85.072061998135283</v>
      </c>
      <c r="E32" s="105">
        <v>-6.3262530937569057</v>
      </c>
      <c r="F32" s="108">
        <v>10.95649194437609</v>
      </c>
      <c r="G32" s="105">
        <v>10.993233957385428</v>
      </c>
      <c r="H32" s="106">
        <v>224.99165408412449</v>
      </c>
      <c r="I32" s="108">
        <v>143.55091041417478</v>
      </c>
      <c r="J32" s="105">
        <v>-6.4916802180612132</v>
      </c>
      <c r="K32" s="108">
        <v>1.7497243497507364</v>
      </c>
      <c r="L32" s="105">
        <v>-1.4658818567064968</v>
      </c>
      <c r="M32" s="108">
        <v>3.6685652053708884</v>
      </c>
      <c r="N32" s="105">
        <v>-17.487706328761966</v>
      </c>
      <c r="O32" s="106">
        <v>-17.487706328761977</v>
      </c>
      <c r="P32"/>
      <c r="Q32" s="445"/>
    </row>
    <row r="33" spans="2:17" ht="18" customHeight="1">
      <c r="B33" s="540" t="s">
        <v>394</v>
      </c>
      <c r="C33" s="105">
        <v>25.316315765171503</v>
      </c>
      <c r="D33" s="108">
        <v>137.784982787844</v>
      </c>
      <c r="E33" s="105">
        <v>6.8683412615356598</v>
      </c>
      <c r="F33" s="108">
        <v>7.6986019474327927</v>
      </c>
      <c r="G33" s="105">
        <v>-14.558049709176824</v>
      </c>
      <c r="H33" s="106">
        <v>74.515349048052087</v>
      </c>
      <c r="I33" s="108">
        <v>-12.212996013167265</v>
      </c>
      <c r="J33" s="105">
        <v>1.8067248670208258</v>
      </c>
      <c r="K33" s="108">
        <v>6.0063451698975312</v>
      </c>
      <c r="L33" s="105">
        <v>8.2834149093352636</v>
      </c>
      <c r="M33" s="108">
        <v>-14.692201695470054</v>
      </c>
      <c r="N33" s="105">
        <v>10.418648951063592</v>
      </c>
      <c r="O33" s="106">
        <v>10.418648951063613</v>
      </c>
      <c r="P33"/>
      <c r="Q33" s="445"/>
    </row>
    <row r="34" spans="2:17" ht="18" customHeight="1">
      <c r="B34" s="540" t="s">
        <v>395</v>
      </c>
      <c r="C34" s="105">
        <v>32.470856633820858</v>
      </c>
      <c r="D34" s="108">
        <v>29.579395204869343</v>
      </c>
      <c r="E34" s="105">
        <v>-4.1638593095619907</v>
      </c>
      <c r="F34" s="108">
        <v>13.669439345458612</v>
      </c>
      <c r="G34" s="105">
        <v>29.00031243452348</v>
      </c>
      <c r="H34" s="106">
        <v>-53.779914756453209</v>
      </c>
      <c r="I34" s="108">
        <v>-7.3855264717719198</v>
      </c>
      <c r="J34" s="105">
        <v>14.764626792897474</v>
      </c>
      <c r="K34" s="108">
        <v>-2.9973288752480509</v>
      </c>
      <c r="L34" s="105">
        <v>8.8099741551046495</v>
      </c>
      <c r="M34" s="108">
        <v>-10.475306046647637</v>
      </c>
      <c r="N34" s="105">
        <v>10.839860022325375</v>
      </c>
      <c r="O34" s="106">
        <v>10.839860022325375</v>
      </c>
      <c r="P34"/>
      <c r="Q34" s="445"/>
    </row>
    <row r="35" spans="2:17" ht="18" customHeight="1">
      <c r="B35" s="540" t="s">
        <v>396</v>
      </c>
      <c r="C35" s="105">
        <v>14.877060144786313</v>
      </c>
      <c r="D35" s="108">
        <v>110.05321610293426</v>
      </c>
      <c r="E35" s="105">
        <v>7.5973488915118237</v>
      </c>
      <c r="F35" s="108">
        <v>-2.4713676505573434</v>
      </c>
      <c r="G35" s="105">
        <v>-15.611443758675758</v>
      </c>
      <c r="H35" s="106">
        <v>-17.2364624666004</v>
      </c>
      <c r="I35" s="108">
        <v>-55.335106529826326</v>
      </c>
      <c r="J35" s="105">
        <v>10.562151909081274</v>
      </c>
      <c r="K35" s="108">
        <v>-12.071512481972047</v>
      </c>
      <c r="L35" s="105">
        <v>-7.1995301401028833</v>
      </c>
      <c r="M35" s="108">
        <v>55.383848352126954</v>
      </c>
      <c r="N35" s="105">
        <v>6.8355035269048958</v>
      </c>
      <c r="O35" s="106">
        <v>6.8355035269048736</v>
      </c>
      <c r="P35"/>
      <c r="Q35" s="445"/>
    </row>
    <row r="36" spans="2:17" ht="18" customHeight="1">
      <c r="B36" s="540" t="s">
        <v>397</v>
      </c>
      <c r="C36" s="105">
        <v>-45.551750171019542</v>
      </c>
      <c r="D36" s="108">
        <v>-81.722630021910064</v>
      </c>
      <c r="E36" s="105">
        <v>-1.9563559367617001</v>
      </c>
      <c r="F36" s="108">
        <v>9.4877015359524854</v>
      </c>
      <c r="G36" s="105">
        <v>10.058291801174345</v>
      </c>
      <c r="H36" s="106">
        <v>74.216504806560437</v>
      </c>
      <c r="I36" s="108">
        <v>243.2894413422384</v>
      </c>
      <c r="J36" s="105">
        <v>1.2817949619267965</v>
      </c>
      <c r="K36" s="108">
        <v>3.8706501051180231</v>
      </c>
      <c r="L36" s="105">
        <v>10.768028655373652</v>
      </c>
      <c r="M36" s="108">
        <v>-9.0602846085703792</v>
      </c>
      <c r="N36" s="105">
        <v>-14.816763988278936</v>
      </c>
      <c r="O36" s="106">
        <v>-14.816763988278925</v>
      </c>
      <c r="P36"/>
      <c r="Q36" s="445"/>
    </row>
    <row r="37" spans="2:17" ht="18" customHeight="1">
      <c r="B37" s="540" t="s">
        <v>398</v>
      </c>
      <c r="C37" s="105">
        <v>26.774162276574987</v>
      </c>
      <c r="D37" s="108">
        <v>124.38845935505145</v>
      </c>
      <c r="E37" s="105">
        <v>7.3712453757964758</v>
      </c>
      <c r="F37" s="108">
        <v>13.343597445856737</v>
      </c>
      <c r="G37" s="105">
        <v>-15.49029975223959</v>
      </c>
      <c r="H37" s="106">
        <v>4.0097946379551885</v>
      </c>
      <c r="I37" s="108">
        <v>-9.8750668331120561</v>
      </c>
      <c r="J37" s="105">
        <v>12.300012017341544</v>
      </c>
      <c r="K37" s="108">
        <v>11.210301547166402</v>
      </c>
      <c r="L37" s="105">
        <v>5.5395258079681486</v>
      </c>
      <c r="M37" s="108">
        <v>-10.110669336763179</v>
      </c>
      <c r="N37" s="105">
        <v>10.747525758833799</v>
      </c>
      <c r="O37" s="106">
        <v>10.747525758833799</v>
      </c>
      <c r="P37"/>
      <c r="Q37" s="445"/>
    </row>
    <row r="38" spans="2:17" ht="18" customHeight="1">
      <c r="B38" s="540" t="s">
        <v>399</v>
      </c>
      <c r="C38" s="105">
        <v>35.163872353727996</v>
      </c>
      <c r="D38" s="108">
        <v>30.612593901862351</v>
      </c>
      <c r="E38" s="105">
        <v>-3.8511835213831391</v>
      </c>
      <c r="F38" s="108">
        <v>4.6794618120779674</v>
      </c>
      <c r="G38" s="105">
        <v>30.723164338665534</v>
      </c>
      <c r="H38" s="106">
        <v>-3.7671158826084961</v>
      </c>
      <c r="I38" s="108">
        <v>-37.347224534908328</v>
      </c>
      <c r="J38" s="105">
        <v>-13.354025610953379</v>
      </c>
      <c r="K38" s="108">
        <v>-1.8049889152411236</v>
      </c>
      <c r="L38" s="105">
        <v>-20.512346675078607</v>
      </c>
      <c r="M38" s="108">
        <v>-23.261130080716374</v>
      </c>
      <c r="N38" s="105">
        <v>6.2338307853981423</v>
      </c>
      <c r="O38" s="106">
        <v>6.2338307853981423</v>
      </c>
      <c r="P38"/>
      <c r="Q38" s="445"/>
    </row>
    <row r="39" spans="2:17" ht="18" customHeight="1">
      <c r="B39" s="608" t="s">
        <v>442</v>
      </c>
      <c r="C39" s="105">
        <v>10.124729646001596</v>
      </c>
      <c r="D39" s="108">
        <v>84.996874523526245</v>
      </c>
      <c r="E39" s="105">
        <v>4.4218264178187416</v>
      </c>
      <c r="F39" s="108">
        <v>0.19042050052422432</v>
      </c>
      <c r="G39" s="105">
        <v>-10.702601901402852</v>
      </c>
      <c r="H39" s="106">
        <v>-37.752214272546901</v>
      </c>
      <c r="I39" s="108">
        <v>-47.461962466502293</v>
      </c>
      <c r="J39" s="105">
        <v>-1.8637880998675138</v>
      </c>
      <c r="K39" s="108">
        <v>-7.7733007022852245</v>
      </c>
      <c r="L39" s="105">
        <v>13.608711392799444</v>
      </c>
      <c r="M39" s="108">
        <v>61.908727739221845</v>
      </c>
      <c r="N39" s="105">
        <v>5.5120603107681854</v>
      </c>
      <c r="O39" s="106">
        <v>5.5120603107681632</v>
      </c>
      <c r="P39"/>
      <c r="Q39" s="445"/>
    </row>
    <row r="40" spans="2:17" ht="18" customHeight="1">
      <c r="B40" s="608" t="s">
        <v>443</v>
      </c>
      <c r="C40" s="105">
        <v>-46.329109294713554</v>
      </c>
      <c r="D40" s="108">
        <v>-80.348054506649149</v>
      </c>
      <c r="E40" s="105">
        <v>-6.2695079187699783</v>
      </c>
      <c r="F40" s="108">
        <v>-4.2074828464160881</v>
      </c>
      <c r="G40" s="105">
        <v>9.7812434582373875</v>
      </c>
      <c r="H40" s="106">
        <v>55.072463768115945</v>
      </c>
      <c r="I40" s="108">
        <v>204.89776509747978</v>
      </c>
      <c r="J40" s="105">
        <v>13.101792198664629</v>
      </c>
      <c r="K40" s="108">
        <v>12.37442185912947</v>
      </c>
      <c r="L40" s="105">
        <v>18.250853783628386</v>
      </c>
      <c r="M40" s="108">
        <v>-9.9725007064800586</v>
      </c>
      <c r="N40" s="105">
        <v>-14.610158707283571</v>
      </c>
      <c r="O40" s="106">
        <v>-14.61015870728356</v>
      </c>
      <c r="P40"/>
      <c r="Q40" s="445"/>
    </row>
    <row r="41" spans="2:17" ht="18" customHeight="1">
      <c r="B41" s="608" t="s">
        <v>444</v>
      </c>
      <c r="C41" s="105">
        <v>22.234336138462062</v>
      </c>
      <c r="D41" s="108">
        <v>99.944305207463088</v>
      </c>
      <c r="E41" s="105">
        <v>12.448610425916783</v>
      </c>
      <c r="F41" s="108">
        <v>19.199927921434345</v>
      </c>
      <c r="G41" s="105">
        <v>-14.353816084282778</v>
      </c>
      <c r="H41" s="106">
        <v>2.8887000849617595</v>
      </c>
      <c r="I41" s="108">
        <v>-10.854647535870242</v>
      </c>
      <c r="J41" s="105">
        <v>8.430428253327138</v>
      </c>
      <c r="K41" s="108">
        <v>8.3274520152111222</v>
      </c>
      <c r="L41" s="105">
        <v>1.2101740921810711</v>
      </c>
      <c r="M41" s="108">
        <v>-18.291316876510734</v>
      </c>
      <c r="N41" s="105">
        <v>9.6800801975055926</v>
      </c>
      <c r="O41" s="106">
        <v>9.6800801975055926</v>
      </c>
      <c r="P41"/>
      <c r="Q41" s="445"/>
    </row>
    <row r="42" spans="2:17" ht="18" customHeight="1">
      <c r="B42" s="608" t="s">
        <v>445</v>
      </c>
      <c r="C42" s="105">
        <v>42.01577612397918</v>
      </c>
      <c r="D42" s="108">
        <v>42.242339832869071</v>
      </c>
      <c r="E42" s="105">
        <v>-6.1494589061128924</v>
      </c>
      <c r="F42" s="108">
        <v>6.4285714285714279</v>
      </c>
      <c r="G42" s="105">
        <v>33.602360013358592</v>
      </c>
      <c r="H42" s="106">
        <v>-10.528488852188278</v>
      </c>
      <c r="I42" s="108">
        <v>-33.589923023093071</v>
      </c>
      <c r="J42" s="105">
        <v>-3.8301733607144617</v>
      </c>
      <c r="K42" s="108">
        <v>-1.653650433481868E-2</v>
      </c>
      <c r="L42" s="105">
        <v>-18.764519419250934</v>
      </c>
      <c r="M42" s="108">
        <v>-15.245323627531404</v>
      </c>
      <c r="N42" s="105">
        <v>9.5317828504384075</v>
      </c>
      <c r="O42" s="106">
        <v>9.5317828504384075</v>
      </c>
      <c r="P42"/>
      <c r="Q42" s="445"/>
    </row>
    <row r="43" spans="2:17" ht="18" customHeight="1">
      <c r="B43" s="540" t="s">
        <v>404</v>
      </c>
      <c r="C43" s="105">
        <v>4.4116299307119577</v>
      </c>
      <c r="D43" s="108">
        <v>81.441884181022999</v>
      </c>
      <c r="E43" s="105">
        <v>7.8745305840606683</v>
      </c>
      <c r="F43" s="108">
        <v>-2.3686243385798056</v>
      </c>
      <c r="G43" s="105">
        <v>-12.318446956748542</v>
      </c>
      <c r="H43" s="106">
        <v>-26.436277481796957</v>
      </c>
      <c r="I43" s="108">
        <v>-41.109395452019712</v>
      </c>
      <c r="J43" s="105">
        <v>-6.9258810665021597</v>
      </c>
      <c r="K43" s="108">
        <v>-10.314131191520836</v>
      </c>
      <c r="L43" s="105">
        <v>16.226251818825865</v>
      </c>
      <c r="M43" s="108">
        <v>67.709259306823682</v>
      </c>
      <c r="N43" s="105">
        <v>3.4353832578883248</v>
      </c>
      <c r="O43" s="106">
        <v>3.4353832578883026</v>
      </c>
      <c r="P43"/>
      <c r="Q43" s="445"/>
    </row>
    <row r="44" spans="2:17" ht="18" customHeight="1">
      <c r="B44" s="608" t="s">
        <v>405</v>
      </c>
      <c r="C44" s="105">
        <v>-47.132991133088439</v>
      </c>
      <c r="D44" s="108">
        <v>-80.015827015047932</v>
      </c>
      <c r="E44" s="105">
        <v>-13.18804886378706</v>
      </c>
      <c r="F44" s="108">
        <v>0.79045768938121874</v>
      </c>
      <c r="G44" s="105">
        <v>3.8975843285340206</v>
      </c>
      <c r="H44" s="106">
        <v>53.42615352259736</v>
      </c>
      <c r="I44" s="108">
        <v>195.14584388097984</v>
      </c>
      <c r="J44" s="105">
        <v>9.3934146816117448</v>
      </c>
      <c r="K44" s="108">
        <v>9.1091417343228454</v>
      </c>
      <c r="L44" s="105">
        <v>14.349539255212207</v>
      </c>
      <c r="M44" s="108">
        <v>-10.378305135319232</v>
      </c>
      <c r="N44" s="105">
        <v>-15.130590734631467</v>
      </c>
      <c r="O44" s="106">
        <v>-15.130590734631477</v>
      </c>
      <c r="P44"/>
      <c r="Q44" s="445"/>
    </row>
    <row r="45" spans="2:17" ht="18" customHeight="1">
      <c r="B45" s="608" t="s">
        <v>414</v>
      </c>
      <c r="C45" s="105">
        <v>31.660613872817866</v>
      </c>
      <c r="D45" s="108">
        <v>110.24041281377683</v>
      </c>
      <c r="E45" s="105">
        <v>19.766558075872975</v>
      </c>
      <c r="F45" s="108">
        <v>13.001337005729962</v>
      </c>
      <c r="G45" s="105">
        <v>-16.046219840032826</v>
      </c>
      <c r="H45" s="106">
        <v>3.4040921862254825</v>
      </c>
      <c r="I45" s="108">
        <v>-7.8064127512629033</v>
      </c>
      <c r="J45" s="105">
        <v>3.4717308628710031</v>
      </c>
      <c r="K45" s="108">
        <v>3.649031201109576</v>
      </c>
      <c r="L45" s="105">
        <v>-4.1358139666573868</v>
      </c>
      <c r="M45" s="108">
        <v>-18.498700401877464</v>
      </c>
      <c r="N45" s="105">
        <v>9.7665535948046731</v>
      </c>
      <c r="O45" s="106">
        <v>9.7665535948046731</v>
      </c>
      <c r="P45"/>
      <c r="Q45" s="445"/>
    </row>
    <row r="46" spans="2:17">
      <c r="B46" s="608" t="s">
        <v>413</v>
      </c>
      <c r="C46" s="105">
        <v>43.013908499201747</v>
      </c>
      <c r="D46" s="108">
        <v>38.948739606156948</v>
      </c>
      <c r="E46" s="105">
        <v>-6.7838860343579004</v>
      </c>
      <c r="F46" s="108">
        <v>5.3402358894002244</v>
      </c>
      <c r="G46" s="105">
        <v>37.340347413351083</v>
      </c>
      <c r="H46" s="106">
        <v>-11.48904564990163</v>
      </c>
      <c r="I46" s="108">
        <v>-36.273320809651032</v>
      </c>
      <c r="J46" s="105">
        <v>-3.4107069946882618</v>
      </c>
      <c r="K46" s="108">
        <v>0.45241813426986077</v>
      </c>
      <c r="L46" s="105">
        <v>-14.941136011698418</v>
      </c>
      <c r="M46" s="108">
        <v>-24.094737735888572</v>
      </c>
      <c r="N46" s="105">
        <v>9.6922270116805986</v>
      </c>
      <c r="O46" s="106">
        <v>9.6922270116806217</v>
      </c>
      <c r="P46"/>
      <c r="Q46" s="445"/>
    </row>
    <row r="47" spans="2:17">
      <c r="B47" s="609" t="s">
        <v>436</v>
      </c>
      <c r="C47" s="105">
        <v>3.0078563154158022</v>
      </c>
      <c r="D47" s="108">
        <v>82.276436616069688</v>
      </c>
      <c r="E47" s="105">
        <v>9.8138710807260665</v>
      </c>
      <c r="F47" s="108">
        <v>-1.637574522707852</v>
      </c>
      <c r="G47" s="105">
        <v>-10.797193340780209</v>
      </c>
      <c r="H47" s="106">
        <v>-28.785922444865509</v>
      </c>
      <c r="I47" s="108">
        <v>-39.976526219749019</v>
      </c>
      <c r="J47" s="105">
        <v>-13.564191711645201</v>
      </c>
      <c r="K47" s="108">
        <v>-16.266296551217042</v>
      </c>
      <c r="L47" s="105">
        <v>16.038396674675148</v>
      </c>
      <c r="M47" s="108">
        <v>74.675935914490182</v>
      </c>
      <c r="N47" s="105">
        <v>2.469879582280754</v>
      </c>
      <c r="O47" s="106">
        <v>2.4698795822807318</v>
      </c>
      <c r="P47"/>
      <c r="Q47" s="445"/>
    </row>
    <row r="48" spans="2:17">
      <c r="B48" s="608" t="s">
        <v>440</v>
      </c>
      <c r="C48" s="105">
        <v>-46.889473357380915</v>
      </c>
      <c r="D48" s="108">
        <v>-79.831005077366584</v>
      </c>
      <c r="E48" s="105">
        <v>-15.47424072509067</v>
      </c>
      <c r="F48" s="108">
        <v>-1.7011405465499951</v>
      </c>
      <c r="G48" s="105">
        <v>4.6357972755630916</v>
      </c>
      <c r="H48" s="106">
        <v>56.95495505361707</v>
      </c>
      <c r="I48" s="108">
        <v>187.53772175141745</v>
      </c>
      <c r="J48" s="105">
        <v>22.366191735189656</v>
      </c>
      <c r="K48" s="108">
        <v>21.00418602448384</v>
      </c>
      <c r="L48" s="105">
        <v>10.967549469356253</v>
      </c>
      <c r="M48" s="108">
        <v>-10.298711761449441</v>
      </c>
      <c r="N48" s="105">
        <v>-13.964190937450937</v>
      </c>
      <c r="O48" s="106">
        <v>-13.964190937450937</v>
      </c>
      <c r="P48"/>
      <c r="Q48" s="445"/>
    </row>
    <row r="49" spans="2:18">
      <c r="B49" s="593" t="s">
        <v>441</v>
      </c>
      <c r="C49" s="105">
        <v>32.036883080628485</v>
      </c>
      <c r="D49" s="108">
        <v>101.68844984380331</v>
      </c>
      <c r="E49" s="105">
        <v>20.678139845589815</v>
      </c>
      <c r="F49" s="108">
        <v>13.453813888697574</v>
      </c>
      <c r="G49" s="105">
        <v>-15.90099239594972</v>
      </c>
      <c r="H49" s="106">
        <v>2.9530366441548939</v>
      </c>
      <c r="I49" s="108">
        <v>-8.2447987279920305</v>
      </c>
      <c r="J49" s="105">
        <v>4.6986985647855084</v>
      </c>
      <c r="K49" s="108">
        <v>4.8105930325499813</v>
      </c>
      <c r="L49" s="105">
        <v>-4.2667574789611473</v>
      </c>
      <c r="M49" s="108">
        <v>-18.809992818531907</v>
      </c>
      <c r="N49" s="105">
        <v>10.092697685586071</v>
      </c>
      <c r="O49" s="106">
        <v>10.092697685586071</v>
      </c>
      <c r="R49" s="445"/>
    </row>
    <row r="50" spans="2:18">
      <c r="B50" s="593" t="s">
        <v>447</v>
      </c>
      <c r="C50" s="105">
        <v>45.80773490350802</v>
      </c>
      <c r="D50" s="108">
        <v>37.930198692831141</v>
      </c>
      <c r="E50" s="105">
        <v>-3.1909021305303931</v>
      </c>
      <c r="F50" s="108">
        <v>4.749599030821039</v>
      </c>
      <c r="G50" s="105">
        <v>38.321345232506701</v>
      </c>
      <c r="H50" s="106">
        <v>-12.097345900096235</v>
      </c>
      <c r="I50" s="108">
        <v>-37.27217418614245</v>
      </c>
      <c r="J50" s="105">
        <v>-7.2765639361903727</v>
      </c>
      <c r="K50" s="108">
        <v>-3.3684297505318095</v>
      </c>
      <c r="L50" s="105">
        <v>-19.778444840108499</v>
      </c>
      <c r="M50" s="108">
        <v>-19.108330583046275</v>
      </c>
      <c r="N50" s="105">
        <v>9.5177406393128337</v>
      </c>
      <c r="O50" s="106">
        <v>9.5177406393128337</v>
      </c>
      <c r="R50" s="445"/>
    </row>
    <row r="51" spans="2:18">
      <c r="B51" s="593" t="s">
        <v>448</v>
      </c>
      <c r="C51" s="108">
        <v>4.7397750496174673</v>
      </c>
      <c r="D51" s="108">
        <v>81.917509400059814</v>
      </c>
      <c r="E51" s="108">
        <v>9.9727590447997514</v>
      </c>
      <c r="F51" s="108">
        <v>-3.1595721108661601</v>
      </c>
      <c r="G51" s="108">
        <v>-10.174906650391913</v>
      </c>
      <c r="H51" s="108">
        <v>-30.110834559611654</v>
      </c>
      <c r="I51" s="108">
        <v>-39.781422457297424</v>
      </c>
      <c r="J51" s="108">
        <v>-19.354796970011655</v>
      </c>
      <c r="K51" s="108">
        <v>-21.653932557919099</v>
      </c>
      <c r="L51" s="108">
        <v>25.875567490613747</v>
      </c>
      <c r="M51" s="108">
        <v>72.221062543301358</v>
      </c>
      <c r="N51" s="108">
        <v>2.0666879858793896</v>
      </c>
      <c r="O51" s="106">
        <v>2.0666879858793674</v>
      </c>
      <c r="R51" s="445"/>
    </row>
    <row r="52" spans="2:18">
      <c r="B52" s="610" t="s">
        <v>210</v>
      </c>
      <c r="C52" s="631" t="s">
        <v>211</v>
      </c>
      <c r="D52" s="631"/>
      <c r="E52" s="631"/>
      <c r="F52" s="631"/>
      <c r="G52" s="631"/>
      <c r="H52" s="640"/>
      <c r="I52" s="631"/>
      <c r="J52" s="631"/>
      <c r="K52" s="631"/>
      <c r="L52" s="631"/>
      <c r="M52" s="631"/>
      <c r="N52" s="631"/>
      <c r="O52" s="630"/>
    </row>
  </sheetData>
  <mergeCells count="2">
    <mergeCell ref="C2:N2"/>
    <mergeCell ref="B2:B3"/>
  </mergeCells>
  <phoneticPr fontId="271" type="noConversion"/>
  <printOptions horizontalCentered="1"/>
  <pageMargins left="0.5" right="0.25" top="0.5" bottom="0.25" header="0.25" footer="0.25"/>
  <pageSetup scale="78" fitToHeight="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R52"/>
  <sheetViews>
    <sheetView workbookViewId="0">
      <pane xSplit="3" ySplit="3" topLeftCell="D43" activePane="bottomRight" state="frozen"/>
      <selection pane="topRight" activeCell="D1" sqref="D1"/>
      <selection pane="bottomLeft" activeCell="A4" sqref="A4"/>
      <selection pane="bottomRight" activeCell="C44" sqref="C44:O48"/>
    </sheetView>
  </sheetViews>
  <sheetFormatPr defaultColWidth="9.109375" defaultRowHeight="13.8"/>
  <cols>
    <col min="1" max="1" width="0.44140625" style="13" customWidth="1"/>
    <col min="2" max="2" width="9.33203125" style="13" bestFit="1" customWidth="1"/>
    <col min="3" max="4" width="6.88671875" style="13" bestFit="1" customWidth="1"/>
    <col min="5" max="5" width="9.88671875" style="13" customWidth="1"/>
    <col min="6" max="6" width="9" style="13" customWidth="1"/>
    <col min="7" max="7" width="8.88671875" style="13" customWidth="1"/>
    <col min="8" max="8" width="8.44140625" style="13" customWidth="1"/>
    <col min="9" max="9" width="9.44140625" style="13" customWidth="1"/>
    <col min="10" max="10" width="8.44140625" style="13" customWidth="1"/>
    <col min="11" max="12" width="7.44140625" style="13" customWidth="1"/>
    <col min="13" max="13" width="8.109375" style="13" customWidth="1"/>
    <col min="14" max="14" width="8.44140625" style="13" customWidth="1"/>
    <col min="15" max="15" width="7.44140625" style="13" customWidth="1"/>
    <col min="16" max="16" width="10.109375" style="13" customWidth="1"/>
    <col min="17" max="231" width="9.109375" style="13"/>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88671875" style="13" customWidth="1"/>
    <col min="242" max="242" width="8" style="13" customWidth="1"/>
    <col min="243" max="243" width="8.44140625" style="13" customWidth="1"/>
    <col min="244" max="244" width="6.44140625" style="13" customWidth="1"/>
    <col min="245" max="245" width="7.88671875" style="13" customWidth="1"/>
    <col min="246" max="246" width="6.88671875" style="13" customWidth="1"/>
    <col min="247" max="247" width="7.109375" style="13" customWidth="1"/>
    <col min="248" max="248" width="7.44140625" style="13" customWidth="1"/>
    <col min="249" max="249" width="8" style="13" customWidth="1"/>
    <col min="250" max="250" width="7.88671875" style="13" customWidth="1"/>
    <col min="251" max="251" width="7.109375" style="13" customWidth="1"/>
    <col min="252" max="252" width="7" style="13" customWidth="1"/>
    <col min="253" max="253" width="8.88671875" style="13" customWidth="1"/>
    <col min="254" max="254" width="8.44140625" style="13" customWidth="1"/>
    <col min="255" max="255" width="9" style="13" customWidth="1"/>
    <col min="256" max="16384" width="9.109375" style="13"/>
  </cols>
  <sheetData>
    <row r="1" spans="1:17" ht="27.75" customHeight="1">
      <c r="B1" s="855" t="s">
        <v>340</v>
      </c>
      <c r="C1" s="853"/>
      <c r="D1" s="853"/>
      <c r="E1" s="853"/>
      <c r="F1" s="853"/>
      <c r="G1" s="853"/>
      <c r="H1" s="853"/>
      <c r="I1" s="853"/>
      <c r="J1" s="853"/>
      <c r="K1" s="853"/>
      <c r="L1" s="853"/>
      <c r="M1" s="853"/>
      <c r="N1" s="853"/>
      <c r="O1" s="853"/>
      <c r="P1" s="856"/>
    </row>
    <row r="2" spans="1:17" ht="27" customHeight="1">
      <c r="B2" s="817" t="s">
        <v>36</v>
      </c>
      <c r="C2" s="814" t="s">
        <v>341</v>
      </c>
      <c r="D2" s="816"/>
      <c r="E2" s="816"/>
      <c r="F2" s="816"/>
      <c r="G2" s="816"/>
      <c r="H2" s="816"/>
      <c r="I2" s="816"/>
      <c r="J2" s="816"/>
      <c r="K2" s="816"/>
      <c r="L2" s="816"/>
      <c r="M2" s="816"/>
      <c r="N2" s="816"/>
      <c r="O2" s="68"/>
    </row>
    <row r="3" spans="1:17" s="12" customFormat="1" ht="169.5" customHeight="1">
      <c r="B3" s="818"/>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1:17" customFormat="1" ht="21" customHeight="1">
      <c r="A4" s="13"/>
      <c r="B4" s="540" t="s">
        <v>368</v>
      </c>
      <c r="C4" s="670">
        <v>28.796283101399013</v>
      </c>
      <c r="D4" s="670">
        <v>20.076797261245737</v>
      </c>
      <c r="E4" s="670">
        <v>-27.584681792833223</v>
      </c>
      <c r="F4" s="670">
        <v>39.036607315016305</v>
      </c>
      <c r="G4" s="670">
        <v>13.338969242827536</v>
      </c>
      <c r="H4" s="670">
        <v>-6.2585470823311233</v>
      </c>
      <c r="I4" s="670">
        <v>-11.40017776896174</v>
      </c>
      <c r="J4" s="670">
        <v>-4.5392106556867979</v>
      </c>
      <c r="K4" s="670">
        <v>2.9141025900561779</v>
      </c>
      <c r="L4" s="670">
        <v>1.4347598729120614</v>
      </c>
      <c r="M4" s="670">
        <v>45.17712230635955</v>
      </c>
      <c r="N4" s="670">
        <v>9.7595258372315428</v>
      </c>
      <c r="O4" s="670">
        <v>9.7595258372315641</v>
      </c>
    </row>
    <row r="5" spans="1:17" ht="21" customHeight="1">
      <c r="B5" s="540" t="s">
        <v>369</v>
      </c>
      <c r="C5" s="670">
        <v>-8.4417109639581493</v>
      </c>
      <c r="D5" s="670">
        <v>25.96358634963223</v>
      </c>
      <c r="E5" s="670">
        <v>21.894377613880756</v>
      </c>
      <c r="F5" s="670">
        <v>17.55668934431629</v>
      </c>
      <c r="G5" s="670">
        <v>21.817425335365257</v>
      </c>
      <c r="H5" s="670">
        <v>-32.131084185153625</v>
      </c>
      <c r="I5" s="670">
        <v>4.0469976719496703</v>
      </c>
      <c r="J5" s="670">
        <v>1.4865088105941782</v>
      </c>
      <c r="K5" s="670">
        <v>15.29717378488229</v>
      </c>
      <c r="L5" s="670">
        <v>-1.0269793953805895</v>
      </c>
      <c r="M5" s="670">
        <v>14.632615477237154</v>
      </c>
      <c r="N5" s="670">
        <v>6.3369735776764191</v>
      </c>
      <c r="O5" s="670">
        <v>6.3369735776764413</v>
      </c>
      <c r="Q5" s="445"/>
    </row>
    <row r="6" spans="1:17" ht="21" customHeight="1">
      <c r="B6" s="540" t="s">
        <v>370</v>
      </c>
      <c r="C6" s="670">
        <v>6.118451933790281</v>
      </c>
      <c r="D6" s="670">
        <v>-10.917341004930625</v>
      </c>
      <c r="E6" s="670">
        <v>18.091670119609148</v>
      </c>
      <c r="F6" s="670">
        <v>34.652231234111028</v>
      </c>
      <c r="G6" s="670">
        <v>24.8995956402694</v>
      </c>
      <c r="H6" s="670">
        <v>10.88096235558238</v>
      </c>
      <c r="I6" s="670">
        <v>19.266795095584289</v>
      </c>
      <c r="J6" s="670">
        <v>-3.5782705568378814</v>
      </c>
      <c r="K6" s="670">
        <v>3.3583691654181624</v>
      </c>
      <c r="L6" s="670">
        <v>11.045447892373716</v>
      </c>
      <c r="M6" s="670">
        <v>-0.4271867647879346</v>
      </c>
      <c r="N6" s="670">
        <v>9.1546055448900034</v>
      </c>
      <c r="O6" s="670">
        <v>9.1546055448900034</v>
      </c>
      <c r="Q6" s="445"/>
    </row>
    <row r="7" spans="1:17" ht="20.25" customHeight="1">
      <c r="B7" s="540" t="s">
        <v>371</v>
      </c>
      <c r="C7" s="670">
        <v>-11.682876470461146</v>
      </c>
      <c r="D7" s="670">
        <v>-21.839840368486819</v>
      </c>
      <c r="E7" s="670">
        <v>6.3144160835803431</v>
      </c>
      <c r="F7" s="670">
        <v>29.267244576840511</v>
      </c>
      <c r="G7" s="670">
        <v>25.064382715328158</v>
      </c>
      <c r="H7" s="670">
        <v>23.066493406894729</v>
      </c>
      <c r="I7" s="670">
        <v>16.988640745414862</v>
      </c>
      <c r="J7" s="670">
        <v>-6.5509111710662431</v>
      </c>
      <c r="K7" s="104">
        <v>-14.425126646196418</v>
      </c>
      <c r="L7" s="104">
        <v>-0.40390853076226474</v>
      </c>
      <c r="M7" s="104">
        <v>-24.38711071521541</v>
      </c>
      <c r="N7" s="104">
        <v>-2.6011679234682616</v>
      </c>
      <c r="O7" s="670">
        <v>-2.6011679234682616</v>
      </c>
      <c r="Q7" s="445"/>
    </row>
    <row r="8" spans="1:17" ht="20.25" customHeight="1">
      <c r="B8" s="540" t="s">
        <v>372</v>
      </c>
      <c r="C8" s="671">
        <v>-10.48220940962511</v>
      </c>
      <c r="D8" s="671">
        <v>10.722721751911868</v>
      </c>
      <c r="E8" s="670">
        <v>124.8119742301233</v>
      </c>
      <c r="F8" s="671">
        <v>12.994941804883542</v>
      </c>
      <c r="G8" s="671">
        <v>24.483079409164677</v>
      </c>
      <c r="H8" s="670">
        <v>31.679893010259043</v>
      </c>
      <c r="I8" s="671">
        <v>11.48380927193131</v>
      </c>
      <c r="J8" s="671">
        <v>-11.961061891209624</v>
      </c>
      <c r="K8" s="103">
        <v>17.113189958646792</v>
      </c>
      <c r="L8" s="103">
        <v>11.97956464313612</v>
      </c>
      <c r="M8" s="103">
        <v>35.611201284247663</v>
      </c>
      <c r="N8" s="103">
        <v>16.283016402984241</v>
      </c>
      <c r="O8" s="670">
        <v>16.283016402984241</v>
      </c>
      <c r="Q8" s="445"/>
    </row>
    <row r="9" spans="1:17" ht="20.25" customHeight="1">
      <c r="B9" s="540" t="s">
        <v>373</v>
      </c>
      <c r="C9" s="671">
        <v>-6.7106248035484377</v>
      </c>
      <c r="D9" s="671">
        <v>-8.1809889640138795</v>
      </c>
      <c r="E9" s="670">
        <v>14.035113028823943</v>
      </c>
      <c r="F9" s="671">
        <v>15.721493841577349</v>
      </c>
      <c r="G9" s="671">
        <v>10.637269278092942</v>
      </c>
      <c r="H9" s="670">
        <v>52.625100083716305</v>
      </c>
      <c r="I9" s="671">
        <v>17.061683091869174</v>
      </c>
      <c r="J9" s="671">
        <v>-10.205570627313598</v>
      </c>
      <c r="K9" s="103">
        <v>13.080111246295223</v>
      </c>
      <c r="L9" s="103">
        <v>13.51107444984445</v>
      </c>
      <c r="M9" s="103">
        <v>22.372084888831601</v>
      </c>
      <c r="N9" s="103">
        <v>4.1168309644778134</v>
      </c>
      <c r="O9" s="670">
        <v>4.1168309644778134</v>
      </c>
      <c r="Q9" s="445"/>
    </row>
    <row r="10" spans="1:17" ht="20.25" customHeight="1">
      <c r="B10" s="540" t="s">
        <v>374</v>
      </c>
      <c r="C10" s="671">
        <v>-5.1555832111247035</v>
      </c>
      <c r="D10" s="671">
        <v>12.933155525891538</v>
      </c>
      <c r="E10" s="670">
        <v>-26.158603526583214</v>
      </c>
      <c r="F10" s="671">
        <v>9.4127767733682468</v>
      </c>
      <c r="G10" s="671">
        <v>10.269127128272327</v>
      </c>
      <c r="H10" s="670">
        <v>-40.163799995473951</v>
      </c>
      <c r="I10" s="671">
        <v>-5.5507926477713188</v>
      </c>
      <c r="J10" s="671">
        <v>19.407180410012192</v>
      </c>
      <c r="K10" s="103">
        <v>-20.935773726624774</v>
      </c>
      <c r="L10" s="103">
        <v>-22.888443154844929</v>
      </c>
      <c r="M10" s="103">
        <v>-10.728712038964428</v>
      </c>
      <c r="N10" s="103">
        <v>-6.2250251884161667</v>
      </c>
      <c r="O10" s="670">
        <v>-6.225025188416156</v>
      </c>
      <c r="Q10" s="445"/>
    </row>
    <row r="11" spans="1:17" ht="20.25" customHeight="1">
      <c r="B11" s="540" t="s">
        <v>375</v>
      </c>
      <c r="C11" s="671">
        <v>30.306956514502481</v>
      </c>
      <c r="D11" s="671">
        <v>3.4800649101765169</v>
      </c>
      <c r="E11" s="671">
        <v>-31.615152405183689</v>
      </c>
      <c r="F11" s="671">
        <v>10.212113919637101</v>
      </c>
      <c r="G11" s="671">
        <v>7.7986148535037492</v>
      </c>
      <c r="H11" s="670">
        <v>-1.2592423715917622</v>
      </c>
      <c r="I11" s="671">
        <v>-13.356253956959851</v>
      </c>
      <c r="J11" s="671">
        <v>-6.6587163881470568</v>
      </c>
      <c r="K11" s="103">
        <v>-6.4234104052262708</v>
      </c>
      <c r="L11" s="103">
        <v>-11.200713297271303</v>
      </c>
      <c r="M11" s="103">
        <v>-30.396199096517883</v>
      </c>
      <c r="N11" s="103">
        <v>-0.58113140005475739</v>
      </c>
      <c r="O11" s="670">
        <v>-0.58113140005475739</v>
      </c>
      <c r="Q11" s="445"/>
    </row>
    <row r="12" spans="1:17" ht="20.25" customHeight="1">
      <c r="B12" s="540" t="s">
        <v>376</v>
      </c>
      <c r="C12" s="671">
        <v>3.5784704633352815</v>
      </c>
      <c r="D12" s="671">
        <v>-10.554230648758233</v>
      </c>
      <c r="E12" s="671">
        <v>-32.665016252670689</v>
      </c>
      <c r="F12" s="671">
        <v>12.495062141952618</v>
      </c>
      <c r="G12" s="671">
        <v>7.7106362844266307</v>
      </c>
      <c r="H12" s="670">
        <v>-26.572822474547309</v>
      </c>
      <c r="I12" s="671">
        <v>3.3488380690269715</v>
      </c>
      <c r="J12" s="671">
        <v>32.714829167458717</v>
      </c>
      <c r="K12" s="103">
        <v>13.198732866852069</v>
      </c>
      <c r="L12" s="103">
        <v>0.38637634314984126</v>
      </c>
      <c r="M12" s="103">
        <v>-18.3249676726285</v>
      </c>
      <c r="N12" s="103">
        <v>-2.0670430679753715</v>
      </c>
      <c r="O12" s="670">
        <v>-2.0670430679753826</v>
      </c>
      <c r="Q12" s="445"/>
    </row>
    <row r="13" spans="1:17" ht="20.25" customHeight="1">
      <c r="B13" s="607" t="s">
        <v>377</v>
      </c>
      <c r="C13" s="671">
        <v>1.9963233256599988</v>
      </c>
      <c r="D13" s="671">
        <v>0.52079146677983523</v>
      </c>
      <c r="E13" s="671">
        <v>-18.388682803858771</v>
      </c>
      <c r="F13" s="671">
        <v>3.3357654520987046</v>
      </c>
      <c r="G13" s="671">
        <v>6.0421401118234463</v>
      </c>
      <c r="H13" s="670">
        <v>-46.478847216024612</v>
      </c>
      <c r="I13" s="671">
        <v>-7.8431727201229045</v>
      </c>
      <c r="J13" s="671">
        <v>10.597033436702773</v>
      </c>
      <c r="K13" s="103">
        <v>-5.4823559734283549</v>
      </c>
      <c r="L13" s="103">
        <v>2.0473366308871421</v>
      </c>
      <c r="M13" s="103">
        <v>-4.0439079805821283</v>
      </c>
      <c r="N13" s="103">
        <v>-2.1883032618588705</v>
      </c>
      <c r="O13" s="670">
        <v>-2.1883032618588705</v>
      </c>
      <c r="Q13" s="445"/>
    </row>
    <row r="14" spans="1:17" ht="20.25" customHeight="1">
      <c r="B14" s="607" t="s">
        <v>378</v>
      </c>
      <c r="C14" s="671">
        <v>2.4975446252049283</v>
      </c>
      <c r="D14" s="671">
        <v>3.9124702511803777</v>
      </c>
      <c r="E14" s="671">
        <v>53.410444454394757</v>
      </c>
      <c r="F14" s="671">
        <v>5.5652342213338368</v>
      </c>
      <c r="G14" s="671">
        <v>9.0206697749190212</v>
      </c>
      <c r="H14" s="670">
        <v>-10.434918046702869</v>
      </c>
      <c r="I14" s="671">
        <v>-13.967511236060437</v>
      </c>
      <c r="J14" s="671">
        <v>-6.4318166973133089</v>
      </c>
      <c r="K14" s="103">
        <v>19.391673432792068</v>
      </c>
      <c r="L14" s="103">
        <v>16.987532933090456</v>
      </c>
      <c r="M14" s="103">
        <v>7.9916590147187883</v>
      </c>
      <c r="N14" s="103">
        <v>11.123302314580163</v>
      </c>
      <c r="O14" s="670">
        <v>11.12330231458014</v>
      </c>
      <c r="Q14" s="445"/>
    </row>
    <row r="15" spans="1:17" ht="20.25" customHeight="1">
      <c r="B15" s="607" t="s">
        <v>379</v>
      </c>
      <c r="C15" s="671">
        <v>-8.7170493641650193</v>
      </c>
      <c r="D15" s="671">
        <v>18.814105471752598</v>
      </c>
      <c r="E15" s="671">
        <v>18.736884045004174</v>
      </c>
      <c r="F15" s="671">
        <v>1.5399835039389576</v>
      </c>
      <c r="G15" s="671">
        <v>9.1407140079814209</v>
      </c>
      <c r="H15" s="670">
        <v>70.413894510476638</v>
      </c>
      <c r="I15" s="671">
        <v>2.6984852056755493</v>
      </c>
      <c r="J15" s="671">
        <v>7.2438124450778796</v>
      </c>
      <c r="K15" s="103">
        <v>-11.763207496945128</v>
      </c>
      <c r="L15" s="103">
        <v>-1.0995808105731641</v>
      </c>
      <c r="M15" s="103">
        <v>27.256611745924463</v>
      </c>
      <c r="N15" s="103">
        <v>4.6703242075024853</v>
      </c>
      <c r="O15" s="670">
        <v>4.6703242075024853</v>
      </c>
      <c r="Q15" s="445"/>
    </row>
    <row r="16" spans="1:17" ht="20.25" customHeight="1">
      <c r="B16" s="607" t="s">
        <v>380</v>
      </c>
      <c r="C16" s="671">
        <v>10.470013626290031</v>
      </c>
      <c r="D16" s="671">
        <v>12.511326413395274</v>
      </c>
      <c r="E16" s="671">
        <v>24.732679049717078</v>
      </c>
      <c r="F16" s="671">
        <v>-0.11194626125698992</v>
      </c>
      <c r="G16" s="671">
        <v>-11.788828372195637</v>
      </c>
      <c r="H16" s="670">
        <v>50.967781263642784</v>
      </c>
      <c r="I16" s="671">
        <v>-9.2375551626466148</v>
      </c>
      <c r="J16" s="671">
        <v>-13.41595454966421</v>
      </c>
      <c r="K16" s="103">
        <v>-20.873336717948511</v>
      </c>
      <c r="L16" s="103">
        <v>-11.903429410719003</v>
      </c>
      <c r="M16" s="103">
        <v>9.5084281263712924</v>
      </c>
      <c r="N16" s="103">
        <v>1.7797316101578531</v>
      </c>
      <c r="O16" s="670">
        <v>1.7797316101578531</v>
      </c>
      <c r="Q16" s="445"/>
    </row>
    <row r="17" spans="2:17" ht="20.25" customHeight="1">
      <c r="B17" s="607" t="s">
        <v>381</v>
      </c>
      <c r="C17" s="671">
        <v>12.501463207501473</v>
      </c>
      <c r="D17" s="671">
        <v>6.1047033841248766</v>
      </c>
      <c r="E17" s="671">
        <v>34.544848017286768</v>
      </c>
      <c r="F17" s="671">
        <v>7.2733797194251215</v>
      </c>
      <c r="G17" s="671">
        <v>-6.4814797257005896</v>
      </c>
      <c r="H17" s="670">
        <v>63.504304170363213</v>
      </c>
      <c r="I17" s="671">
        <v>14.623224184020533</v>
      </c>
      <c r="J17" s="671">
        <v>16.639497551308292</v>
      </c>
      <c r="K17" s="103">
        <v>11.875852553466327</v>
      </c>
      <c r="L17" s="103">
        <v>15.79469699457503</v>
      </c>
      <c r="M17" s="103">
        <v>-3.3366986932215514</v>
      </c>
      <c r="N17" s="103">
        <v>11.931901409311529</v>
      </c>
      <c r="O17" s="670">
        <v>11.931901409311529</v>
      </c>
      <c r="Q17" s="445"/>
    </row>
    <row r="18" spans="2:17" ht="20.25" customHeight="1">
      <c r="B18" s="607" t="s">
        <v>382</v>
      </c>
      <c r="C18" s="671">
        <v>9.9346149092726996</v>
      </c>
      <c r="D18" s="671">
        <v>1.4265737547717094</v>
      </c>
      <c r="E18" s="671">
        <v>-16.190815781597735</v>
      </c>
      <c r="F18" s="671">
        <v>4.0252120099563582</v>
      </c>
      <c r="G18" s="671">
        <v>-27.253139671675996</v>
      </c>
      <c r="H18" s="670">
        <v>66.366059914683888</v>
      </c>
      <c r="I18" s="671">
        <v>19.536590096295736</v>
      </c>
      <c r="J18" s="671">
        <v>20.043350147634008</v>
      </c>
      <c r="K18" s="103">
        <v>23.218003641177411</v>
      </c>
      <c r="L18" s="103">
        <v>27.630319650207234</v>
      </c>
      <c r="M18" s="103">
        <v>10.372270199082756</v>
      </c>
      <c r="N18" s="103">
        <v>2.1664520136212007</v>
      </c>
      <c r="O18" s="670">
        <v>2.1664520136212007</v>
      </c>
      <c r="Q18" s="576"/>
    </row>
    <row r="19" spans="2:17" ht="20.25" customHeight="1">
      <c r="B19" s="607" t="s">
        <v>383</v>
      </c>
      <c r="C19" s="671">
        <v>-0.14568509410037844</v>
      </c>
      <c r="D19" s="671">
        <v>10.683066332367929</v>
      </c>
      <c r="E19" s="671">
        <v>8.9286583628347174</v>
      </c>
      <c r="F19" s="671">
        <v>5.5729632581606348</v>
      </c>
      <c r="G19" s="671">
        <v>-24.43516506645491</v>
      </c>
      <c r="H19" s="670">
        <v>-42.154134914428539</v>
      </c>
      <c r="I19" s="671">
        <v>-11.797651036885659</v>
      </c>
      <c r="J19" s="671">
        <v>-5.7088657460317327</v>
      </c>
      <c r="K19" s="103">
        <v>14.031871062222145</v>
      </c>
      <c r="L19" s="103">
        <v>21.937792773224896</v>
      </c>
      <c r="M19" s="103">
        <v>5.3794370891788956</v>
      </c>
      <c r="N19" s="103">
        <v>-1.676618520181572</v>
      </c>
      <c r="O19" s="670">
        <v>-1.676618520181572</v>
      </c>
      <c r="Q19" s="576"/>
    </row>
    <row r="20" spans="2:17" ht="20.25" customHeight="1">
      <c r="B20" s="607" t="s">
        <v>384</v>
      </c>
      <c r="C20" s="671">
        <v>4.8516478516751116</v>
      </c>
      <c r="D20" s="671">
        <v>-2.5506766430656413</v>
      </c>
      <c r="E20" s="671">
        <v>18.453805689044334</v>
      </c>
      <c r="F20" s="671">
        <v>13.461585845364944</v>
      </c>
      <c r="G20" s="671">
        <v>-17.339744402714143</v>
      </c>
      <c r="H20" s="670">
        <v>50.452163947353171</v>
      </c>
      <c r="I20" s="671">
        <v>-3.1726414967904959</v>
      </c>
      <c r="J20" s="671">
        <v>31.436882894940087</v>
      </c>
      <c r="K20" s="103">
        <v>25.754216086421302</v>
      </c>
      <c r="L20" s="103">
        <v>55.343421787998203</v>
      </c>
      <c r="M20" s="103">
        <v>2.2155590963125693</v>
      </c>
      <c r="N20" s="103">
        <v>9.7759025000765156</v>
      </c>
      <c r="O20" s="670">
        <v>9.7759025000765156</v>
      </c>
      <c r="Q20" s="576"/>
    </row>
    <row r="21" spans="2:17" ht="20.25" customHeight="1">
      <c r="B21" s="607" t="s">
        <v>385</v>
      </c>
      <c r="C21" s="671">
        <v>-5.639423890476758</v>
      </c>
      <c r="D21" s="671">
        <v>-0.40000858563805641</v>
      </c>
      <c r="E21" s="671">
        <v>-2.2236239024657656</v>
      </c>
      <c r="F21" s="671">
        <v>12.379457679164663</v>
      </c>
      <c r="G21" s="671">
        <v>-16.809010636218424</v>
      </c>
      <c r="H21" s="670">
        <v>-26.908075874700732</v>
      </c>
      <c r="I21" s="671">
        <v>-16.823753100660621</v>
      </c>
      <c r="J21" s="671">
        <v>-1.8007389468474244</v>
      </c>
      <c r="K21" s="103">
        <v>0.2988285845433758</v>
      </c>
      <c r="L21" s="103">
        <v>20.045388903829696</v>
      </c>
      <c r="M21" s="103">
        <v>3.5216083843548462</v>
      </c>
      <c r="N21" s="103">
        <v>-3.4483470476180167</v>
      </c>
      <c r="O21" s="670">
        <v>-3.4483470476180056</v>
      </c>
      <c r="Q21" s="576"/>
    </row>
    <row r="22" spans="2:17" ht="20.25" customHeight="1">
      <c r="B22" s="607" t="s">
        <v>386</v>
      </c>
      <c r="C22" s="671">
        <v>3.8875513797197669</v>
      </c>
      <c r="D22" s="671">
        <v>12.917157086180463</v>
      </c>
      <c r="E22" s="671">
        <v>-5.369863859546042</v>
      </c>
      <c r="F22" s="671">
        <v>12.710821025567398</v>
      </c>
      <c r="G22" s="671">
        <v>-9.5871041075257786</v>
      </c>
      <c r="H22" s="670">
        <v>18.704666238409761</v>
      </c>
      <c r="I22" s="671">
        <v>8.5682778215866229</v>
      </c>
      <c r="J22" s="671">
        <v>-4.9611770817118872</v>
      </c>
      <c r="K22" s="671">
        <v>2.7557449172102455</v>
      </c>
      <c r="L22" s="671">
        <v>19.083348302076587</v>
      </c>
      <c r="M22" s="671">
        <v>3.0889655067784849</v>
      </c>
      <c r="N22" s="671">
        <v>2.6582312632827731</v>
      </c>
      <c r="O22" s="670">
        <v>2.6582312632827954</v>
      </c>
      <c r="Q22" s="576"/>
    </row>
    <row r="23" spans="2:17" ht="20.25" customHeight="1">
      <c r="B23" s="607" t="s">
        <v>387</v>
      </c>
      <c r="C23" s="671">
        <v>9.1657027159324898</v>
      </c>
      <c r="D23" s="671">
        <v>3.4642721077593253</v>
      </c>
      <c r="E23" s="671">
        <v>-5.0268698590114846</v>
      </c>
      <c r="F23" s="671">
        <v>13.940294234559914</v>
      </c>
      <c r="G23" s="671">
        <v>13.377859192121333</v>
      </c>
      <c r="H23" s="670">
        <v>-57.42114576896131</v>
      </c>
      <c r="I23" s="671">
        <v>16.825512917881412</v>
      </c>
      <c r="J23" s="671">
        <v>0.92378099775525246</v>
      </c>
      <c r="K23" s="671">
        <v>-7.8743064092282156</v>
      </c>
      <c r="L23" s="671">
        <v>8.4011981836683347</v>
      </c>
      <c r="M23" s="671">
        <v>3.8598237116473033</v>
      </c>
      <c r="N23" s="671">
        <v>3.0143923853495957</v>
      </c>
      <c r="O23" s="670">
        <v>3.0143923853495957</v>
      </c>
      <c r="Q23" s="576"/>
    </row>
    <row r="24" spans="2:17" ht="20.25" customHeight="1">
      <c r="B24" s="607" t="s">
        <v>388</v>
      </c>
      <c r="C24" s="671">
        <v>7.150273977763888</v>
      </c>
      <c r="D24" s="671">
        <v>-4.939009670463113</v>
      </c>
      <c r="E24" s="671">
        <v>-1.7171630827204853</v>
      </c>
      <c r="F24" s="671">
        <v>32.080739070537433</v>
      </c>
      <c r="G24" s="671">
        <v>-0.52900213002977647</v>
      </c>
      <c r="H24" s="670">
        <v>-53.137496074963252</v>
      </c>
      <c r="I24" s="671">
        <v>17.279950570902457</v>
      </c>
      <c r="J24" s="671">
        <v>7.921942966915374</v>
      </c>
      <c r="K24" s="671">
        <v>3.0587112562139085</v>
      </c>
      <c r="L24" s="671">
        <v>26.768077382407938</v>
      </c>
      <c r="M24" s="671">
        <v>2.6251999243745106</v>
      </c>
      <c r="N24" s="671">
        <v>4.2687549764582222</v>
      </c>
      <c r="O24" s="670">
        <v>4.2687549764582222</v>
      </c>
      <c r="Q24" s="576"/>
    </row>
    <row r="25" spans="2:17" ht="20.25" customHeight="1">
      <c r="B25" s="607" t="s">
        <v>389</v>
      </c>
      <c r="C25" s="671">
        <v>4.3273675809531564</v>
      </c>
      <c r="D25" s="671">
        <v>-5.0484560469190587</v>
      </c>
      <c r="E25" s="671">
        <v>3.7495428726590285</v>
      </c>
      <c r="F25" s="671">
        <v>31.388980268408439</v>
      </c>
      <c r="G25" s="671">
        <v>2.8592911606912796</v>
      </c>
      <c r="H25" s="670">
        <v>34.084100317296276</v>
      </c>
      <c r="I25" s="671">
        <v>12.762994626023637</v>
      </c>
      <c r="J25" s="671">
        <v>5.2036217933020268</v>
      </c>
      <c r="K25" s="671">
        <v>0.2985208179119514</v>
      </c>
      <c r="L25" s="671">
        <v>23.437982915729428</v>
      </c>
      <c r="M25" s="671">
        <v>0.92672716299795344</v>
      </c>
      <c r="N25" s="671">
        <v>6.2221568883943812</v>
      </c>
      <c r="O25" s="670">
        <v>6.2221568883943812</v>
      </c>
      <c r="Q25" s="576"/>
    </row>
    <row r="26" spans="2:17" ht="20.25" customHeight="1">
      <c r="B26" s="607" t="s">
        <v>390</v>
      </c>
      <c r="C26" s="671">
        <v>1.7616126033844326</v>
      </c>
      <c r="D26" s="671">
        <v>4.8865054885077752</v>
      </c>
      <c r="E26" s="671">
        <v>7.6606649686368877</v>
      </c>
      <c r="F26" s="671">
        <v>28.864648423024654</v>
      </c>
      <c r="G26" s="671">
        <v>3.2266022697903685</v>
      </c>
      <c r="H26" s="670">
        <v>75.99106332641135</v>
      </c>
      <c r="I26" s="671">
        <v>2.6748880534757769</v>
      </c>
      <c r="J26" s="671">
        <v>2.8101643753092098</v>
      </c>
      <c r="K26" s="671">
        <v>10.614933014103611</v>
      </c>
      <c r="L26" s="671">
        <v>2.5815579705200875</v>
      </c>
      <c r="M26" s="671">
        <v>1.5254388148355114</v>
      </c>
      <c r="N26" s="671">
        <v>7.5158789004946325</v>
      </c>
      <c r="O26" s="670">
        <v>7.5158789004946325</v>
      </c>
      <c r="Q26" s="576"/>
    </row>
    <row r="27" spans="2:17" ht="20.25" customHeight="1">
      <c r="B27" s="607" t="s">
        <v>391</v>
      </c>
      <c r="C27" s="671">
        <v>1.282030537613621</v>
      </c>
      <c r="D27" s="671">
        <v>27.349377678735308</v>
      </c>
      <c r="E27" s="671">
        <v>8.6387720690905834</v>
      </c>
      <c r="F27" s="671">
        <v>91.531015569494372</v>
      </c>
      <c r="G27" s="671">
        <v>0.92605279201460888</v>
      </c>
      <c r="H27" s="670">
        <v>90.576667503600802</v>
      </c>
      <c r="I27" s="671">
        <v>-10.682869534054905</v>
      </c>
      <c r="J27" s="671">
        <v>-0.86203086345418845</v>
      </c>
      <c r="K27" s="671">
        <v>25.214245604414497</v>
      </c>
      <c r="L27" s="671">
        <v>-7.6826226046730621</v>
      </c>
      <c r="M27" s="671">
        <v>5.3810820845896945</v>
      </c>
      <c r="N27" s="671">
        <v>12.501727423911845</v>
      </c>
      <c r="O27" s="670">
        <v>12.501727423911824</v>
      </c>
      <c r="Q27" s="576"/>
    </row>
    <row r="28" spans="2:17" ht="20.25" customHeight="1">
      <c r="B28" s="540" t="s">
        <v>392</v>
      </c>
      <c r="C28" s="671">
        <v>14.84898494327005</v>
      </c>
      <c r="D28" s="671">
        <v>50.248184728283803</v>
      </c>
      <c r="E28" s="671">
        <v>3.3477034264411731</v>
      </c>
      <c r="F28" s="103">
        <v>21.67285373129948</v>
      </c>
      <c r="G28" s="671">
        <v>8.9429927661743172</v>
      </c>
      <c r="H28" s="670">
        <v>-42.550003089137981</v>
      </c>
      <c r="I28" s="671">
        <v>-50.761320026162423</v>
      </c>
      <c r="J28" s="671">
        <v>11.577545009248613</v>
      </c>
      <c r="K28" s="671">
        <v>14.694042844200194</v>
      </c>
      <c r="L28" s="671">
        <v>-2.1457085297826306</v>
      </c>
      <c r="M28" s="671">
        <v>-16.87479903303085</v>
      </c>
      <c r="N28" s="671">
        <v>10.601874840232451</v>
      </c>
      <c r="O28" s="670">
        <v>10.601874840232451</v>
      </c>
      <c r="Q28" s="576"/>
    </row>
    <row r="29" spans="2:17" ht="20.25" customHeight="1">
      <c r="B29" s="540" t="s">
        <v>393</v>
      </c>
      <c r="C29" s="671">
        <v>-32.012016795239553</v>
      </c>
      <c r="D29" s="671">
        <v>-78.011961353022855</v>
      </c>
      <c r="E29" s="671">
        <v>1.2814066504085231</v>
      </c>
      <c r="F29" s="103">
        <v>31.060029085452268</v>
      </c>
      <c r="G29" s="671">
        <v>13.002807638065384</v>
      </c>
      <c r="H29" s="670">
        <v>54.857438953872936</v>
      </c>
      <c r="I29" s="671">
        <v>18.211670862859354</v>
      </c>
      <c r="J29" s="671">
        <v>1.9617018844535261</v>
      </c>
      <c r="K29" s="671">
        <v>9.9213881199605289</v>
      </c>
      <c r="L29" s="671">
        <v>-9.9418944468457777</v>
      </c>
      <c r="M29" s="671">
        <v>-3.7821237027572008</v>
      </c>
      <c r="N29" s="671">
        <v>-9.1740611962500829</v>
      </c>
      <c r="O29" s="670">
        <v>-9.1740611962500935</v>
      </c>
      <c r="Q29" s="576"/>
    </row>
    <row r="30" spans="2:17" ht="20.25" customHeight="1">
      <c r="B30" s="540" t="s">
        <v>394</v>
      </c>
      <c r="C30" s="671">
        <v>-12.509478217853143</v>
      </c>
      <c r="D30" s="671">
        <v>-55.25311013935945</v>
      </c>
      <c r="E30" s="671">
        <v>5.8497327693216139</v>
      </c>
      <c r="F30" s="103">
        <v>37.988564800499503</v>
      </c>
      <c r="G30" s="671">
        <v>7.1863108039269985</v>
      </c>
      <c r="H30" s="670">
        <v>15.57785058474137</v>
      </c>
      <c r="I30" s="671">
        <v>-5.7317889968666709</v>
      </c>
      <c r="J30" s="671">
        <v>2.7978924913794057</v>
      </c>
      <c r="K30" s="671">
        <v>3.2484469877427813</v>
      </c>
      <c r="L30" s="671">
        <v>7.7540337500362488</v>
      </c>
      <c r="M30" s="671">
        <v>-19.196107236898786</v>
      </c>
      <c r="N30" s="671">
        <v>-3.0598533645343595</v>
      </c>
      <c r="O30" s="670">
        <v>-3.0598533645343595</v>
      </c>
      <c r="Q30" s="576"/>
    </row>
    <row r="31" spans="2:17" ht="20.25" customHeight="1">
      <c r="B31" s="540" t="s">
        <v>395</v>
      </c>
      <c r="C31" s="671">
        <v>17.877536126525897</v>
      </c>
      <c r="D31" s="671">
        <v>-53.046743464822235</v>
      </c>
      <c r="E31" s="671">
        <v>6.012704703537497</v>
      </c>
      <c r="F31" s="103">
        <v>4.22446051878409</v>
      </c>
      <c r="G31" s="671">
        <v>7.882299408818616</v>
      </c>
      <c r="H31" s="670">
        <v>5.4053363297468238</v>
      </c>
      <c r="I31" s="671">
        <v>17.181635530512395</v>
      </c>
      <c r="J31" s="671">
        <v>24.432518706061334</v>
      </c>
      <c r="K31" s="671">
        <v>4.621789026954537</v>
      </c>
      <c r="L31" s="671">
        <v>33.07283805742447</v>
      </c>
      <c r="M31" s="671">
        <v>-28.683561106503962</v>
      </c>
      <c r="N31" s="671">
        <v>4.2922907018382972</v>
      </c>
      <c r="O31" s="670">
        <v>4.2922907018383194</v>
      </c>
      <c r="Q31" s="576"/>
    </row>
    <row r="32" spans="2:17" ht="20.25" customHeight="1">
      <c r="B32" s="540" t="s">
        <v>396</v>
      </c>
      <c r="C32" s="671">
        <v>7.8674777056004785</v>
      </c>
      <c r="D32" s="671">
        <v>-3.3838939184907102</v>
      </c>
      <c r="E32" s="671">
        <v>3.2280795903818715</v>
      </c>
      <c r="F32" s="103">
        <v>32.476435792522061</v>
      </c>
      <c r="G32" s="671">
        <v>3.2385692968472268</v>
      </c>
      <c r="H32" s="670">
        <v>116.95797860800803</v>
      </c>
      <c r="I32" s="671">
        <v>-11.556657010180249</v>
      </c>
      <c r="J32" s="671">
        <v>20.792856461874344</v>
      </c>
      <c r="K32" s="671">
        <v>-8.0019972629634459</v>
      </c>
      <c r="L32" s="671">
        <v>7.7376404611806615</v>
      </c>
      <c r="M32" s="671">
        <v>23.022497550418318</v>
      </c>
      <c r="N32" s="671">
        <v>7.8878798278448459</v>
      </c>
      <c r="O32" s="670">
        <v>7.8878798278448459</v>
      </c>
      <c r="Q32" s="576"/>
    </row>
    <row r="33" spans="2:17" ht="20.25" customHeight="1">
      <c r="B33" s="540" t="s">
        <v>397</v>
      </c>
      <c r="C33" s="671">
        <v>3.835342659128238</v>
      </c>
      <c r="D33" s="671">
        <v>18.294188820555402</v>
      </c>
      <c r="E33" s="671">
        <v>8.043688087131585</v>
      </c>
      <c r="F33" s="103">
        <v>30.722774381419171</v>
      </c>
      <c r="G33" s="671">
        <v>2.3689479051541174</v>
      </c>
      <c r="H33" s="670">
        <v>16.303481175549493</v>
      </c>
      <c r="I33" s="671">
        <v>24.662501789802938</v>
      </c>
      <c r="J33" s="671">
        <v>30.834532687219141</v>
      </c>
      <c r="K33" s="671">
        <v>-6.0843416162844495</v>
      </c>
      <c r="L33" s="671">
        <v>21.114252309149585</v>
      </c>
      <c r="M33" s="671">
        <v>7.9172928825128386</v>
      </c>
      <c r="N33" s="671">
        <v>11.380235856696629</v>
      </c>
      <c r="O33" s="670">
        <v>11.380235856696629</v>
      </c>
      <c r="Q33" s="445"/>
    </row>
    <row r="34" spans="2:17" ht="20.25" customHeight="1">
      <c r="B34" s="540" t="s">
        <v>398</v>
      </c>
      <c r="C34" s="671">
        <v>5.0432938435506669</v>
      </c>
      <c r="D34" s="671">
        <v>11.629634760336739</v>
      </c>
      <c r="E34" s="671">
        <v>8.5521231822918828</v>
      </c>
      <c r="F34" s="103">
        <v>37.574576165111594</v>
      </c>
      <c r="G34" s="671">
        <v>1.2520087930664614</v>
      </c>
      <c r="H34" s="670">
        <v>-30.684027171630536</v>
      </c>
      <c r="I34" s="671">
        <v>27.982493216287697</v>
      </c>
      <c r="J34" s="671">
        <v>44.3197353833894</v>
      </c>
      <c r="K34" s="671">
        <v>-1.4739290170382224</v>
      </c>
      <c r="L34" s="671">
        <v>18.045231284927588</v>
      </c>
      <c r="M34" s="671">
        <v>13.713088568626851</v>
      </c>
      <c r="N34" s="671">
        <v>11.711976706319561</v>
      </c>
      <c r="O34" s="670">
        <v>11.711976706319561</v>
      </c>
      <c r="Q34" s="445"/>
    </row>
    <row r="35" spans="2:17" ht="20.25" customHeight="1">
      <c r="B35" s="540" t="s">
        <v>399</v>
      </c>
      <c r="C35" s="671">
        <v>7.1787313939656983</v>
      </c>
      <c r="D35" s="671">
        <v>12.519711404064203</v>
      </c>
      <c r="E35" s="671">
        <v>8.9062862405075105</v>
      </c>
      <c r="F35" s="103">
        <v>26.693970471879336</v>
      </c>
      <c r="G35" s="671">
        <v>2.6042707593766812</v>
      </c>
      <c r="H35" s="670">
        <v>44.31985457248939</v>
      </c>
      <c r="I35" s="671">
        <v>-13.421108974951579</v>
      </c>
      <c r="J35" s="671">
        <v>8.9597417367023766</v>
      </c>
      <c r="K35" s="671">
        <v>-0.26286369096714113</v>
      </c>
      <c r="L35" s="671">
        <v>-13.765824375059898</v>
      </c>
      <c r="M35" s="671">
        <v>-2.5272969228500641</v>
      </c>
      <c r="N35" s="671">
        <v>7.0697060401476497</v>
      </c>
      <c r="O35" s="670">
        <v>7.0697060401476497</v>
      </c>
      <c r="Q35" s="445"/>
    </row>
    <row r="36" spans="2:17" ht="20.25" customHeight="1">
      <c r="B36" s="608" t="s">
        <v>442</v>
      </c>
      <c r="C36" s="671">
        <v>2.7448718106630299</v>
      </c>
      <c r="D36" s="671">
        <v>-0.90227934505654472</v>
      </c>
      <c r="E36" s="671">
        <v>5.6921330755268507</v>
      </c>
      <c r="F36" s="103">
        <v>30.151750010991798</v>
      </c>
      <c r="G36" s="671">
        <v>8.5727119968148635</v>
      </c>
      <c r="H36" s="670">
        <v>8.5452803418430978</v>
      </c>
      <c r="I36" s="671">
        <v>1.8402748306143968</v>
      </c>
      <c r="J36" s="671">
        <v>-3.2861054255724165</v>
      </c>
      <c r="K36" s="671">
        <v>4.6125907408837596</v>
      </c>
      <c r="L36" s="671">
        <v>5.5700858579754264</v>
      </c>
      <c r="M36" s="671">
        <v>1.565777343602881</v>
      </c>
      <c r="N36" s="671">
        <v>5.7433616000065468</v>
      </c>
      <c r="O36" s="670">
        <v>5.7433616000065468</v>
      </c>
      <c r="Q36" s="445"/>
    </row>
    <row r="37" spans="2:17" ht="20.25" customHeight="1">
      <c r="B37" s="608" t="s">
        <v>443</v>
      </c>
      <c r="C37" s="671">
        <v>1.2779805191034832</v>
      </c>
      <c r="D37" s="671">
        <v>6.5505051963595351</v>
      </c>
      <c r="E37" s="671">
        <v>1.0425075173075227</v>
      </c>
      <c r="F37" s="103">
        <v>13.871819123017403</v>
      </c>
      <c r="G37" s="671">
        <v>8.2994032850893582</v>
      </c>
      <c r="H37" s="670">
        <v>-3.3823800351171052</v>
      </c>
      <c r="I37" s="671">
        <v>-9.5490031054825018</v>
      </c>
      <c r="J37" s="671">
        <v>8.0007992649854032</v>
      </c>
      <c r="K37" s="671">
        <v>13.177104329236201</v>
      </c>
      <c r="L37" s="671">
        <v>12.701769077759305</v>
      </c>
      <c r="M37" s="671">
        <v>0.54697124012261789</v>
      </c>
      <c r="N37" s="671">
        <v>5.9998338586297884</v>
      </c>
      <c r="O37" s="670">
        <v>5.9998338586298106</v>
      </c>
      <c r="Q37" s="445"/>
    </row>
    <row r="38" spans="2:17" ht="20.25" customHeight="1">
      <c r="B38" s="608" t="s">
        <v>444</v>
      </c>
      <c r="C38" s="671">
        <v>-2.3488186245014697</v>
      </c>
      <c r="D38" s="671">
        <v>-5.056762757657884</v>
      </c>
      <c r="E38" s="671">
        <v>5.820599588879416</v>
      </c>
      <c r="F38" s="103">
        <v>19.755442191873573</v>
      </c>
      <c r="G38" s="671">
        <v>9.7558100966403494</v>
      </c>
      <c r="H38" s="670">
        <v>-4.4237962579147698</v>
      </c>
      <c r="I38" s="671">
        <v>-10.532127841220596</v>
      </c>
      <c r="J38" s="671">
        <v>4.2793558579105051</v>
      </c>
      <c r="K38" s="671">
        <v>10.243270343495103</v>
      </c>
      <c r="L38" s="671">
        <v>8.0786139745534271</v>
      </c>
      <c r="M38" s="671">
        <v>-8.6036067743711637</v>
      </c>
      <c r="N38" s="671">
        <v>4.9781491629344865</v>
      </c>
      <c r="O38" s="670">
        <v>4.9781491629345087</v>
      </c>
      <c r="Q38" s="445"/>
    </row>
    <row r="39" spans="2:17" ht="20.25" customHeight="1">
      <c r="B39" s="608" t="s">
        <v>445</v>
      </c>
      <c r="C39" s="671">
        <v>2.6014427595850487</v>
      </c>
      <c r="D39" s="671">
        <v>3.3969835007263915</v>
      </c>
      <c r="E39" s="671">
        <v>3.2911365321339314</v>
      </c>
      <c r="F39" s="103">
        <v>21.756459315378329</v>
      </c>
      <c r="G39" s="671">
        <v>12.173196910227535</v>
      </c>
      <c r="H39" s="670">
        <v>-11.139030519505367</v>
      </c>
      <c r="I39" s="671">
        <v>-5.1667187460022408</v>
      </c>
      <c r="J39" s="671">
        <v>15.74141378897551</v>
      </c>
      <c r="K39" s="671">
        <v>12.251160973110009</v>
      </c>
      <c r="L39" s="671">
        <v>10.455118241255402</v>
      </c>
      <c r="M39" s="671">
        <v>0.94326040501804265</v>
      </c>
      <c r="N39" s="671">
        <v>8.2371195046459391</v>
      </c>
      <c r="O39" s="670">
        <v>8.2371195046459391</v>
      </c>
      <c r="Q39" s="445"/>
    </row>
    <row r="40" spans="2:17" ht="20.25" customHeight="1">
      <c r="B40" s="540" t="s">
        <v>404</v>
      </c>
      <c r="C40" s="671">
        <v>-2.7213605317588208</v>
      </c>
      <c r="D40" s="671">
        <v>1.4100565391992559</v>
      </c>
      <c r="E40" s="671">
        <v>6.7064544754667388</v>
      </c>
      <c r="F40" s="103">
        <v>18.646578777079093</v>
      </c>
      <c r="G40" s="671">
        <v>10.14341206286189</v>
      </c>
      <c r="H40" s="670">
        <v>5.0148792469999925</v>
      </c>
      <c r="I40" s="671">
        <v>6.2999214760500077</v>
      </c>
      <c r="J40" s="671">
        <v>9.7712037579855924</v>
      </c>
      <c r="K40" s="671">
        <v>9.1586598381415918</v>
      </c>
      <c r="L40" s="671">
        <v>12.999999999999989</v>
      </c>
      <c r="M40" s="671">
        <v>4.5596470982606219</v>
      </c>
      <c r="N40" s="671">
        <v>6.1068081290261311</v>
      </c>
      <c r="O40" s="670">
        <v>6.1068081290261311</v>
      </c>
      <c r="Q40" s="445"/>
    </row>
    <row r="41" spans="2:17" ht="20.25" customHeight="1">
      <c r="B41" s="608" t="s">
        <v>405</v>
      </c>
      <c r="C41" s="671">
        <v>-4.1783986114833809</v>
      </c>
      <c r="D41" s="671">
        <v>3.1244521301373007</v>
      </c>
      <c r="E41" s="671">
        <v>-1.1698828614408963</v>
      </c>
      <c r="F41" s="103">
        <v>24.836921855264361</v>
      </c>
      <c r="G41" s="671">
        <v>4.2403427265516047</v>
      </c>
      <c r="H41" s="670">
        <v>3.8999999999999924</v>
      </c>
      <c r="I41" s="671">
        <v>2.8999999999999915</v>
      </c>
      <c r="J41" s="671">
        <v>6.1720294555933197</v>
      </c>
      <c r="K41" s="671">
        <v>5.9868205839487931</v>
      </c>
      <c r="L41" s="671">
        <v>9.271920856337502</v>
      </c>
      <c r="M41" s="671">
        <v>4.0883381292977639</v>
      </c>
      <c r="N41" s="671">
        <v>5.4601108119447517</v>
      </c>
      <c r="O41" s="670">
        <v>5.4601108119447517</v>
      </c>
      <c r="Q41" s="445"/>
    </row>
    <row r="42" spans="2:17" ht="20.25" customHeight="1">
      <c r="B42" s="608" t="s">
        <v>414</v>
      </c>
      <c r="C42" s="671">
        <v>3.2110228569306676</v>
      </c>
      <c r="D42" s="671">
        <v>8.4348332128709949</v>
      </c>
      <c r="E42" s="671">
        <v>5.261798425856945</v>
      </c>
      <c r="F42" s="103">
        <v>18.345198049302279</v>
      </c>
      <c r="G42" s="671">
        <v>2.1805107589685901</v>
      </c>
      <c r="H42" s="670">
        <v>4.4204579247000053</v>
      </c>
      <c r="I42" s="671">
        <v>6.4185609868142812</v>
      </c>
      <c r="J42" s="671">
        <v>1.3166122642965128</v>
      </c>
      <c r="K42" s="671">
        <v>1.4094864159599929</v>
      </c>
      <c r="L42" s="671">
        <v>3.5001060234505665</v>
      </c>
      <c r="M42" s="671">
        <v>3.8241531530426087</v>
      </c>
      <c r="N42" s="671">
        <v>5.5432571229706351</v>
      </c>
      <c r="O42" s="670">
        <v>5.5432571229706351</v>
      </c>
      <c r="Q42" s="445"/>
    </row>
    <row r="43" spans="2:17" ht="13.5" customHeight="1">
      <c r="B43" s="608" t="s">
        <v>413</v>
      </c>
      <c r="C43" s="671">
        <v>3.9364229934859551</v>
      </c>
      <c r="D43" s="671">
        <v>5.9240407746065982</v>
      </c>
      <c r="E43" s="671">
        <v>4.5502315056149545</v>
      </c>
      <c r="F43" s="103">
        <v>17.135003425824191</v>
      </c>
      <c r="G43" s="671">
        <v>5.0393634147422928</v>
      </c>
      <c r="H43" s="670">
        <v>3.2994107959194441</v>
      </c>
      <c r="I43" s="671">
        <v>2.1185609868142663</v>
      </c>
      <c r="J43" s="671">
        <v>1.7585274954011076</v>
      </c>
      <c r="K43" s="671">
        <v>1.8851295612421604</v>
      </c>
      <c r="L43" s="671">
        <v>8.3713837609735933</v>
      </c>
      <c r="M43" s="671">
        <v>-7.0163451536587873</v>
      </c>
      <c r="N43" s="671">
        <v>5.6978588186902046</v>
      </c>
      <c r="O43" s="670">
        <v>5.6978588186901824</v>
      </c>
      <c r="Q43" s="445"/>
    </row>
    <row r="44" spans="2:17" ht="15.6">
      <c r="B44" s="609" t="s">
        <v>436</v>
      </c>
      <c r="C44" s="671">
        <v>2.5390383500000002</v>
      </c>
      <c r="D44" s="671">
        <v>6.4112445233851068</v>
      </c>
      <c r="E44" s="671">
        <v>6.4298086105793573</v>
      </c>
      <c r="F44" s="103">
        <v>18.012093624610024</v>
      </c>
      <c r="G44" s="671">
        <v>6.8617708182113768</v>
      </c>
      <c r="H44" s="670">
        <v>0</v>
      </c>
      <c r="I44" s="671">
        <v>4.0829995704166233</v>
      </c>
      <c r="J44" s="671">
        <v>-5.4991798463085217</v>
      </c>
      <c r="K44" s="671">
        <v>-4.8766618658734</v>
      </c>
      <c r="L44" s="671">
        <v>8.1962243490537823</v>
      </c>
      <c r="M44" s="671">
        <v>-3.1537852938706368</v>
      </c>
      <c r="N44" s="671">
        <v>4.7112363692054071</v>
      </c>
      <c r="O44" s="670">
        <v>4.7112363692054071</v>
      </c>
      <c r="Q44" s="445"/>
    </row>
    <row r="45" spans="2:17" ht="15.6">
      <c r="B45" s="608" t="s">
        <v>440</v>
      </c>
      <c r="C45" s="671">
        <v>3.0113570810452961</v>
      </c>
      <c r="D45" s="671">
        <v>7.3953799398821962</v>
      </c>
      <c r="E45" s="671">
        <v>3.6269806697140972</v>
      </c>
      <c r="F45" s="103">
        <v>15.094766617327204</v>
      </c>
      <c r="G45" s="671">
        <v>7.6210448982612755</v>
      </c>
      <c r="H45" s="670">
        <v>2.2999999999999909</v>
      </c>
      <c r="I45" s="671">
        <v>1.4000000000000012</v>
      </c>
      <c r="J45" s="671">
        <v>5.7075100152538027</v>
      </c>
      <c r="K45" s="671">
        <v>5.4936545177762142</v>
      </c>
      <c r="L45" s="671">
        <v>4.9962243490537794</v>
      </c>
      <c r="M45" s="671">
        <v>-3.0677757959849172</v>
      </c>
      <c r="N45" s="671">
        <v>6.1503316323958668</v>
      </c>
      <c r="O45" s="670">
        <v>6.1503316323958668</v>
      </c>
      <c r="Q45" s="445"/>
    </row>
    <row r="46" spans="2:17" ht="15.6">
      <c r="B46" s="593" t="s">
        <v>441</v>
      </c>
      <c r="C46" s="671">
        <v>3.3057503744095884</v>
      </c>
      <c r="D46" s="671">
        <v>3.0268510728578057</v>
      </c>
      <c r="E46" s="671">
        <v>4.4157189280972675</v>
      </c>
      <c r="F46" s="103">
        <v>15.555625954259234</v>
      </c>
      <c r="G46" s="671">
        <v>7.8072131595396499</v>
      </c>
      <c r="H46" s="670">
        <v>1.8537605816342229</v>
      </c>
      <c r="I46" s="671">
        <v>0.91783698447049922</v>
      </c>
      <c r="J46" s="671">
        <v>6.9609895845712311</v>
      </c>
      <c r="K46" s="671">
        <v>6.675888457901058</v>
      </c>
      <c r="L46" s="671">
        <v>4.8528071359757119</v>
      </c>
      <c r="M46" s="671">
        <v>-3.4380062889089014</v>
      </c>
      <c r="N46" s="671">
        <v>6.4657310164759174</v>
      </c>
      <c r="O46" s="670">
        <v>6.4657310164759174</v>
      </c>
      <c r="Q46" s="445"/>
    </row>
    <row r="47" spans="2:17" ht="15.6">
      <c r="B47" s="593" t="s">
        <v>447</v>
      </c>
      <c r="C47" s="671">
        <v>5.3238641099299988</v>
      </c>
      <c r="D47" s="671">
        <v>2.2716296632482758</v>
      </c>
      <c r="E47" s="671">
        <v>8.4403878555480372</v>
      </c>
      <c r="F47" s="103">
        <v>14.907711970314551</v>
      </c>
      <c r="G47" s="671">
        <v>8.5772610223170176</v>
      </c>
      <c r="H47" s="670">
        <v>1.1537605816342111</v>
      </c>
      <c r="I47" s="671">
        <v>-0.6639514203364949</v>
      </c>
      <c r="J47" s="671">
        <v>2.6800193942965178</v>
      </c>
      <c r="K47" s="671">
        <v>2.6183221957439828</v>
      </c>
      <c r="L47" s="671">
        <v>-1.1101858533521525</v>
      </c>
      <c r="M47" s="671">
        <v>2.9053933881560967</v>
      </c>
      <c r="N47" s="671">
        <v>6.2963770003105823</v>
      </c>
      <c r="O47" s="670">
        <v>6.2963770003105823</v>
      </c>
      <c r="Q47" s="445"/>
    </row>
    <row r="48" spans="2:17" ht="15.6">
      <c r="B48" s="593" t="s">
        <v>448</v>
      </c>
      <c r="C48" s="712">
        <v>7.0947229544432</v>
      </c>
      <c r="D48" s="712">
        <v>2.0702428466454093</v>
      </c>
      <c r="E48" s="712">
        <v>8.5972885483308392</v>
      </c>
      <c r="F48" s="713">
        <v>13.129703145999994</v>
      </c>
      <c r="G48" s="712">
        <v>9.3347056246054336</v>
      </c>
      <c r="H48" s="712">
        <v>-0.72816848980505888</v>
      </c>
      <c r="I48" s="712">
        <v>-0.34106379647252938</v>
      </c>
      <c r="J48" s="712">
        <v>-4.1988363948485485</v>
      </c>
      <c r="K48" s="712">
        <v>-3.9843974361103096</v>
      </c>
      <c r="L48" s="712">
        <v>7.2732115529763997</v>
      </c>
      <c r="M48" s="712">
        <v>1.459174086924131</v>
      </c>
      <c r="N48" s="712">
        <v>5.8781291590020324</v>
      </c>
      <c r="O48" s="670">
        <v>5.8781291590020324</v>
      </c>
      <c r="Q48" s="445"/>
    </row>
    <row r="49" spans="2:18" ht="15.6">
      <c r="B49" s="610" t="s">
        <v>210</v>
      </c>
      <c r="C49" s="631" t="s">
        <v>211</v>
      </c>
      <c r="D49" s="631"/>
      <c r="E49" s="631"/>
      <c r="F49" s="631"/>
      <c r="G49" s="631"/>
      <c r="H49" s="672"/>
      <c r="I49" s="631"/>
      <c r="J49" s="631"/>
      <c r="K49" s="631"/>
      <c r="L49" s="631"/>
      <c r="M49" s="631"/>
      <c r="N49" s="631"/>
      <c r="O49" s="630"/>
      <c r="R49" s="445"/>
    </row>
    <row r="50" spans="2:18" ht="14.4">
      <c r="R50" s="445"/>
    </row>
    <row r="51" spans="2:18" ht="14.4">
      <c r="R51" s="445"/>
    </row>
    <row r="52" spans="2:18" ht="14.4">
      <c r="R52" s="445"/>
    </row>
  </sheetData>
  <mergeCells count="3">
    <mergeCell ref="B1:P1"/>
    <mergeCell ref="C2:N2"/>
    <mergeCell ref="B2:B3"/>
  </mergeCells>
  <phoneticPr fontId="271" type="noConversion"/>
  <printOptions horizontalCentered="1"/>
  <pageMargins left="0.5" right="0.25" top="0.75" bottom="0.5" header="0.25" footer="0.25"/>
  <pageSetup scale="62" fitToWidth="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B1:AL53"/>
  <sheetViews>
    <sheetView showGridLines="0" topLeftCell="A34" workbookViewId="0">
      <selection activeCell="C48" sqref="C48:N52"/>
    </sheetView>
  </sheetViews>
  <sheetFormatPr defaultColWidth="7.88671875" defaultRowHeight="13.8"/>
  <cols>
    <col min="1" max="1" width="0.44140625" style="13" customWidth="1"/>
    <col min="2" max="2" width="9.33203125" style="13" bestFit="1" customWidth="1"/>
    <col min="3" max="3" width="11.6640625" style="13" bestFit="1" customWidth="1"/>
    <col min="4" max="5" width="10.44140625" style="13" customWidth="1"/>
    <col min="6" max="6" width="11" style="13" customWidth="1"/>
    <col min="7" max="7" width="10.109375" style="13" customWidth="1"/>
    <col min="8" max="8" width="10.33203125" style="13" customWidth="1"/>
    <col min="9" max="10" width="10.109375" style="13" customWidth="1"/>
    <col min="11" max="12" width="7.44140625" style="13" customWidth="1"/>
    <col min="13" max="13" width="6.44140625" style="13" customWidth="1"/>
    <col min="14" max="14" width="7.44140625" style="13" customWidth="1"/>
    <col min="15" max="15" width="8.109375" style="13" customWidth="1"/>
    <col min="16" max="16" width="11.88671875" style="13" customWidth="1"/>
    <col min="17" max="17" width="9.109375" style="13" customWidth="1"/>
    <col min="18" max="18" width="10.109375" style="13" customWidth="1"/>
    <col min="19" max="36" width="7.88671875" style="13" customWidth="1"/>
    <col min="37" max="37" width="11.44140625" style="13" customWidth="1"/>
    <col min="38" max="231" width="9.109375" style="13" customWidth="1"/>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88671875" style="13" customWidth="1"/>
    <col min="242" max="242" width="8" style="13" customWidth="1"/>
    <col min="243" max="243" width="8.44140625" style="13" customWidth="1"/>
    <col min="244" max="244" width="6.44140625" style="13" customWidth="1"/>
    <col min="245" max="16384" width="7.88671875" style="13"/>
  </cols>
  <sheetData>
    <row r="1" spans="2:38" s="592" customFormat="1" ht="33" customHeight="1">
      <c r="B1" s="872" t="s">
        <v>343</v>
      </c>
      <c r="C1" s="873"/>
      <c r="D1" s="873"/>
      <c r="E1" s="873"/>
      <c r="F1" s="873"/>
      <c r="G1" s="873"/>
      <c r="H1" s="873"/>
      <c r="I1" s="873"/>
      <c r="J1" s="873"/>
      <c r="K1" s="873"/>
      <c r="L1" s="873"/>
      <c r="M1" s="873"/>
      <c r="N1" s="874"/>
      <c r="O1" s="580"/>
    </row>
    <row r="2" spans="2:38" s="592" customFormat="1" ht="20.25" customHeight="1">
      <c r="B2" s="819" t="s">
        <v>420</v>
      </c>
      <c r="C2" s="869" t="s">
        <v>224</v>
      </c>
      <c r="D2" s="870"/>
      <c r="E2" s="870"/>
      <c r="F2" s="870"/>
      <c r="G2" s="870"/>
      <c r="H2" s="870"/>
      <c r="I2" s="871"/>
      <c r="J2" s="866" t="s">
        <v>295</v>
      </c>
      <c r="K2" s="867"/>
      <c r="L2" s="867"/>
      <c r="M2" s="867"/>
      <c r="N2" s="868"/>
    </row>
    <row r="3" spans="2:38" s="54" customFormat="1" ht="92.1" customHeight="1">
      <c r="B3" s="818"/>
      <c r="C3" s="595" t="s">
        <v>134</v>
      </c>
      <c r="D3" s="596" t="s">
        <v>126</v>
      </c>
      <c r="E3" s="597" t="s">
        <v>127</v>
      </c>
      <c r="F3" s="93" t="s">
        <v>412</v>
      </c>
      <c r="G3" s="94" t="s">
        <v>167</v>
      </c>
      <c r="H3" s="96" t="s">
        <v>438</v>
      </c>
      <c r="I3" s="97" t="s">
        <v>439</v>
      </c>
      <c r="J3" s="598" t="s">
        <v>134</v>
      </c>
      <c r="K3" s="599" t="s">
        <v>126</v>
      </c>
      <c r="L3" s="600" t="s">
        <v>437</v>
      </c>
      <c r="M3" s="96" t="s">
        <v>438</v>
      </c>
      <c r="N3" s="601" t="s">
        <v>417</v>
      </c>
      <c r="Q3" s="582"/>
    </row>
    <row r="4" spans="2:38" s="592" customFormat="1" ht="18.75" customHeight="1">
      <c r="B4" s="541" t="s">
        <v>364</v>
      </c>
      <c r="C4" s="673">
        <v>6261.1686860373666</v>
      </c>
      <c r="D4" s="674">
        <v>10374.876868709453</v>
      </c>
      <c r="E4" s="675">
        <v>11481.615932321663</v>
      </c>
      <c r="F4" s="79">
        <v>28117.661487068479</v>
      </c>
      <c r="G4" s="676">
        <v>1444.6444173453897</v>
      </c>
      <c r="H4" s="79">
        <v>29562.305904413868</v>
      </c>
      <c r="I4" s="676">
        <v>7806.6956451534297</v>
      </c>
      <c r="J4" s="677">
        <v>4.3849565619473339</v>
      </c>
      <c r="K4" s="678">
        <v>2.0477647113623902</v>
      </c>
      <c r="L4" s="679">
        <v>0.56168243537864271</v>
      </c>
      <c r="M4" s="680">
        <v>1.8747499910328145</v>
      </c>
      <c r="N4" s="680">
        <v>-2.6316008936211301</v>
      </c>
      <c r="O4" s="602"/>
      <c r="P4" s="602"/>
      <c r="AJ4" s="602"/>
      <c r="AK4" s="602"/>
      <c r="AL4" s="603"/>
    </row>
    <row r="5" spans="2:38" s="592" customFormat="1" ht="18.75" customHeight="1">
      <c r="B5" s="540" t="s">
        <v>365</v>
      </c>
      <c r="C5" s="673">
        <v>6717.3464284984593</v>
      </c>
      <c r="D5" s="674">
        <v>10714.330676658476</v>
      </c>
      <c r="E5" s="675">
        <v>11613.96286262112</v>
      </c>
      <c r="F5" s="79">
        <v>29045.639967778054</v>
      </c>
      <c r="G5" s="676">
        <v>1464.7367155115826</v>
      </c>
      <c r="H5" s="79">
        <v>30510.376683289636</v>
      </c>
      <c r="I5" s="676">
        <v>8279.5987323015179</v>
      </c>
      <c r="J5" s="677">
        <v>7.2858241861201662</v>
      </c>
      <c r="K5" s="678">
        <v>3.2718827629927034</v>
      </c>
      <c r="L5" s="679">
        <v>1.1526855721318015</v>
      </c>
      <c r="M5" s="680">
        <v>3.2070258048923677</v>
      </c>
      <c r="N5" s="680">
        <v>-1.6316008936211299</v>
      </c>
      <c r="O5" s="602"/>
      <c r="P5" s="602"/>
      <c r="AJ5" s="602"/>
      <c r="AK5" s="602"/>
      <c r="AL5" s="603"/>
    </row>
    <row r="6" spans="2:38" s="592" customFormat="1" ht="18.75" customHeight="1">
      <c r="B6" s="540" t="s">
        <v>366</v>
      </c>
      <c r="C6" s="673">
        <v>6465.786406729675</v>
      </c>
      <c r="D6" s="674">
        <v>10699.679289734917</v>
      </c>
      <c r="E6" s="675">
        <v>12099.504368306101</v>
      </c>
      <c r="F6" s="79">
        <v>29264.970064770689</v>
      </c>
      <c r="G6" s="676">
        <v>1502.6257696112398</v>
      </c>
      <c r="H6" s="79">
        <v>30767.595834381929</v>
      </c>
      <c r="I6" s="676">
        <v>8076.5451062256798</v>
      </c>
      <c r="J6" s="677">
        <v>-3.7449314911247882</v>
      </c>
      <c r="K6" s="678">
        <v>-0.1367457041014859</v>
      </c>
      <c r="L6" s="679">
        <v>4.1806703829548866</v>
      </c>
      <c r="M6" s="680">
        <v>0.84305465567446447</v>
      </c>
      <c r="N6" s="680">
        <v>0.56285570946754104</v>
      </c>
      <c r="O6" s="602"/>
      <c r="P6" s="602"/>
      <c r="AJ6" s="602"/>
      <c r="AK6" s="602"/>
      <c r="AL6" s="603"/>
    </row>
    <row r="7" spans="2:38" s="592" customFormat="1" ht="18.75" customHeight="1">
      <c r="B7" s="540" t="s">
        <v>367</v>
      </c>
      <c r="C7" s="673">
        <v>6338.9716899629193</v>
      </c>
      <c r="D7" s="674">
        <v>10608.546335913326</v>
      </c>
      <c r="E7" s="675">
        <v>12630.911384833731</v>
      </c>
      <c r="F7" s="79">
        <v>29578.429410709978</v>
      </c>
      <c r="G7" s="676">
        <v>1540.9652856980499</v>
      </c>
      <c r="H7" s="79">
        <v>31119.394696408028</v>
      </c>
      <c r="I7" s="676">
        <v>8044.8753329270094</v>
      </c>
      <c r="J7" s="677">
        <v>-1.9613193011567063</v>
      </c>
      <c r="K7" s="678">
        <v>-0.85173537779792241</v>
      </c>
      <c r="L7" s="679">
        <v>4.3919734259497289</v>
      </c>
      <c r="M7" s="680">
        <v>1.1434070569562351</v>
      </c>
      <c r="N7" s="680">
        <v>5.3003463588261504</v>
      </c>
      <c r="O7" s="602"/>
      <c r="P7" s="602"/>
      <c r="AJ7" s="602"/>
      <c r="AK7" s="602"/>
      <c r="AL7" s="603"/>
    </row>
    <row r="8" spans="2:38" s="592" customFormat="1" ht="18.75" customHeight="1">
      <c r="B8" s="540" t="s">
        <v>368</v>
      </c>
      <c r="C8" s="673">
        <v>6313.0624919047332</v>
      </c>
      <c r="D8" s="674">
        <v>10309.19649694745</v>
      </c>
      <c r="E8" s="675">
        <v>12892.784274752474</v>
      </c>
      <c r="F8" s="79">
        <v>29515.043263604661</v>
      </c>
      <c r="G8" s="676">
        <v>1521.9990862776201</v>
      </c>
      <c r="H8" s="79">
        <v>31037.042349882282</v>
      </c>
      <c r="I8" s="676">
        <v>8037.1905306492354</v>
      </c>
      <c r="J8" s="677">
        <v>-0.40872872329136101</v>
      </c>
      <c r="K8" s="678">
        <v>-2.8217800015868448</v>
      </c>
      <c r="L8" s="679">
        <v>2.073269948146276</v>
      </c>
      <c r="M8" s="680">
        <v>-0.26463351016030856</v>
      </c>
      <c r="N8" s="680">
        <v>1.5336321472700301</v>
      </c>
      <c r="O8" s="602"/>
      <c r="P8" s="602"/>
      <c r="AJ8" s="602"/>
      <c r="AK8" s="602"/>
      <c r="AL8" s="603"/>
    </row>
    <row r="9" spans="2:38" s="592" customFormat="1" ht="18.75" customHeight="1">
      <c r="B9" s="540" t="s">
        <v>369</v>
      </c>
      <c r="C9" s="673">
        <v>6316.2093032517741</v>
      </c>
      <c r="D9" s="674">
        <v>10321.641488591918</v>
      </c>
      <c r="E9" s="675">
        <v>13092.908708765603</v>
      </c>
      <c r="F9" s="79">
        <v>29730.759500609296</v>
      </c>
      <c r="G9" s="676">
        <v>1532.3678276898625</v>
      </c>
      <c r="H9" s="79">
        <v>31263.127328299157</v>
      </c>
      <c r="I9" s="676">
        <v>8057.1468865562683</v>
      </c>
      <c r="J9" s="677">
        <v>4.9846035122840249E-2</v>
      </c>
      <c r="K9" s="678">
        <v>0.12071737742269306</v>
      </c>
      <c r="L9" s="679">
        <v>1.552220449426315</v>
      </c>
      <c r="M9" s="680">
        <v>0.72843596328608839</v>
      </c>
      <c r="N9" s="680">
        <v>0.18315584117507899</v>
      </c>
      <c r="O9" s="602"/>
      <c r="P9" s="602"/>
      <c r="AJ9" s="602"/>
      <c r="AK9" s="602"/>
      <c r="AL9" s="603"/>
    </row>
    <row r="10" spans="2:38" s="592" customFormat="1" ht="18.75" customHeight="1">
      <c r="B10" s="540" t="s">
        <v>370</v>
      </c>
      <c r="C10" s="673">
        <v>6349.2113527345509</v>
      </c>
      <c r="D10" s="674">
        <v>10532.324136459883</v>
      </c>
      <c r="E10" s="675">
        <v>13382.791470299297</v>
      </c>
      <c r="F10" s="79">
        <v>30264.326959493741</v>
      </c>
      <c r="G10" s="676">
        <v>1594.065704142615</v>
      </c>
      <c r="H10" s="79">
        <v>31858.392663636358</v>
      </c>
      <c r="I10" s="676">
        <v>8131.7545101863761</v>
      </c>
      <c r="J10" s="677">
        <v>0.52249771814538803</v>
      </c>
      <c r="K10" s="678">
        <v>2.0411738588365296</v>
      </c>
      <c r="L10" s="679">
        <v>2.2140440140670847</v>
      </c>
      <c r="M10" s="680">
        <v>1.9040492305399255</v>
      </c>
      <c r="N10" s="680">
        <v>0.61428314171088505</v>
      </c>
      <c r="O10" s="602"/>
      <c r="P10" s="602"/>
      <c r="AJ10" s="602"/>
      <c r="AK10" s="602"/>
      <c r="AL10" s="603"/>
    </row>
    <row r="11" spans="2:38" s="592" customFormat="1" ht="18.75" customHeight="1">
      <c r="B11" s="540" t="s">
        <v>371</v>
      </c>
      <c r="C11" s="673">
        <v>6396.05205236243</v>
      </c>
      <c r="D11" s="674">
        <v>10728.523660712626</v>
      </c>
      <c r="E11" s="675">
        <v>13288.548839932319</v>
      </c>
      <c r="F11" s="79">
        <v>30413.124553007379</v>
      </c>
      <c r="G11" s="676">
        <v>1595.1148043861049</v>
      </c>
      <c r="H11" s="79">
        <v>32008.239357393482</v>
      </c>
      <c r="I11" s="676">
        <v>8190.4999384623861</v>
      </c>
      <c r="J11" s="677">
        <v>0.73774043775853215</v>
      </c>
      <c r="K11" s="678">
        <v>1.8628321888950978</v>
      </c>
      <c r="L11" s="679">
        <v>-0.70420756817539143</v>
      </c>
      <c r="M11" s="680">
        <v>0.47035233490659323</v>
      </c>
      <c r="N11" s="680">
        <v>-0.146262454808024</v>
      </c>
      <c r="O11" s="602"/>
      <c r="P11" s="602"/>
      <c r="AJ11" s="602"/>
      <c r="AK11" s="602"/>
      <c r="AL11" s="603"/>
    </row>
    <row r="12" spans="2:38" s="592" customFormat="1" ht="18.75" customHeight="1">
      <c r="B12" s="540" t="s">
        <v>372</v>
      </c>
      <c r="C12" s="681">
        <v>6451.9190917322612</v>
      </c>
      <c r="D12" s="674">
        <v>10976.867107369</v>
      </c>
      <c r="E12" s="675">
        <v>13768.104372063017</v>
      </c>
      <c r="F12" s="79">
        <v>31196.890571164276</v>
      </c>
      <c r="G12" s="676">
        <v>1608.8909703682623</v>
      </c>
      <c r="H12" s="79">
        <v>32805.781541532539</v>
      </c>
      <c r="I12" s="676">
        <v>8301.5950487506907</v>
      </c>
      <c r="J12" s="682">
        <v>0.87346129944636175</v>
      </c>
      <c r="K12" s="678">
        <v>2.3147960941335839</v>
      </c>
      <c r="L12" s="683">
        <v>3.6087878210570636</v>
      </c>
      <c r="M12" s="680">
        <v>2.4916777684456832</v>
      </c>
      <c r="N12" s="680">
        <v>1.6412273913545901</v>
      </c>
      <c r="O12" s="602"/>
      <c r="P12" s="602"/>
      <c r="AJ12" s="602"/>
      <c r="AK12" s="602"/>
      <c r="AL12" s="603"/>
    </row>
    <row r="13" spans="2:38" s="592" customFormat="1" ht="18.75" customHeight="1">
      <c r="B13" s="540" t="s">
        <v>373</v>
      </c>
      <c r="C13" s="681">
        <v>6462.2024065241721</v>
      </c>
      <c r="D13" s="674">
        <v>11058.36565967465</v>
      </c>
      <c r="E13" s="675">
        <v>13906.354503091907</v>
      </c>
      <c r="F13" s="79">
        <v>31426.922569290728</v>
      </c>
      <c r="G13" s="676">
        <v>1634.8870917546126</v>
      </c>
      <c r="H13" s="79">
        <v>33061.809661045343</v>
      </c>
      <c r="I13" s="676">
        <v>8339.1984524461805</v>
      </c>
      <c r="J13" s="677">
        <v>0.1593838150433271</v>
      </c>
      <c r="K13" s="678">
        <v>0.74245731052839403</v>
      </c>
      <c r="L13" s="679">
        <v>1.0041333744492391</v>
      </c>
      <c r="M13" s="680">
        <v>0.78043597037513734</v>
      </c>
      <c r="N13" s="680">
        <v>0.345267060786213</v>
      </c>
      <c r="O13" s="602"/>
      <c r="P13" s="602"/>
      <c r="AJ13" s="602"/>
      <c r="AK13" s="602"/>
      <c r="AL13" s="603"/>
    </row>
    <row r="14" spans="2:38" s="592" customFormat="1" ht="18.75" customHeight="1">
      <c r="B14" s="540" t="s">
        <v>374</v>
      </c>
      <c r="C14" s="681">
        <v>6486.1594022294794</v>
      </c>
      <c r="D14" s="674">
        <v>10877.843217533515</v>
      </c>
      <c r="E14" s="675">
        <v>13691.192325274475</v>
      </c>
      <c r="F14" s="79">
        <v>31055.194945037467</v>
      </c>
      <c r="G14" s="676">
        <v>1623.0411946159127</v>
      </c>
      <c r="H14" s="79">
        <v>32678.236139653378</v>
      </c>
      <c r="I14" s="676">
        <v>8341.2737863421407</v>
      </c>
      <c r="J14" s="677">
        <v>0.37072493552850005</v>
      </c>
      <c r="K14" s="678">
        <v>-1.632451373889964</v>
      </c>
      <c r="L14" s="679">
        <v>-1.5472220111287527</v>
      </c>
      <c r="M14" s="680">
        <v>-1.1601709807309959</v>
      </c>
      <c r="N14" s="680">
        <v>0.189029032643376</v>
      </c>
      <c r="O14" s="602"/>
      <c r="P14" s="602"/>
      <c r="AJ14" s="602"/>
      <c r="AK14" s="602"/>
      <c r="AL14" s="603"/>
    </row>
    <row r="15" spans="2:38" s="592" customFormat="1" ht="18.75" customHeight="1">
      <c r="B15" s="540" t="s">
        <v>375</v>
      </c>
      <c r="C15" s="673">
        <v>6527.6348220386662</v>
      </c>
      <c r="D15" s="674">
        <v>10852.041352738643</v>
      </c>
      <c r="E15" s="675">
        <v>13670.685090634597</v>
      </c>
      <c r="F15" s="79">
        <v>31050.36126541191</v>
      </c>
      <c r="G15" s="676">
        <v>1636.6958081250825</v>
      </c>
      <c r="H15" s="79">
        <v>32687.057073536991</v>
      </c>
      <c r="I15" s="676">
        <v>8392.7184794845125</v>
      </c>
      <c r="J15" s="677">
        <v>0.6394449663838202</v>
      </c>
      <c r="K15" s="678">
        <v>-0.23719651293818345</v>
      </c>
      <c r="L15" s="679">
        <v>-0.14978413970578686</v>
      </c>
      <c r="M15" s="680">
        <v>2.6993298677197686E-2</v>
      </c>
      <c r="N15" s="680">
        <v>0.48161284885273398</v>
      </c>
      <c r="O15" s="602"/>
      <c r="P15" s="602"/>
      <c r="AJ15" s="602"/>
      <c r="AK15" s="602"/>
      <c r="AL15" s="603"/>
    </row>
    <row r="16" spans="2:38" s="592" customFormat="1" ht="18.75" customHeight="1">
      <c r="B16" s="540" t="s">
        <v>376</v>
      </c>
      <c r="C16" s="673">
        <v>6546.1148782246373</v>
      </c>
      <c r="D16" s="674">
        <v>10856.599971940317</v>
      </c>
      <c r="E16" s="675">
        <v>13599.895425261851</v>
      </c>
      <c r="F16" s="79">
        <v>31002.610275426807</v>
      </c>
      <c r="G16" s="676">
        <v>1649.4644164194301</v>
      </c>
      <c r="H16" s="79">
        <v>32652.074691846236</v>
      </c>
      <c r="I16" s="676">
        <v>8411.2677076757263</v>
      </c>
      <c r="J16" s="677">
        <v>0.28310493294721084</v>
      </c>
      <c r="K16" s="678">
        <v>4.2007020186332511E-2</v>
      </c>
      <c r="L16" s="679">
        <v>-0.51782090585381013</v>
      </c>
      <c r="M16" s="680">
        <v>-0.10702212074967576</v>
      </c>
      <c r="N16" s="680">
        <v>0.38061124289218601</v>
      </c>
      <c r="O16" s="602"/>
      <c r="P16" s="602"/>
      <c r="AJ16" s="602"/>
      <c r="AK16" s="602"/>
      <c r="AL16" s="603"/>
    </row>
    <row r="17" spans="2:14" s="592" customFormat="1" ht="18.75" customHeight="1">
      <c r="B17" s="607" t="s">
        <v>377</v>
      </c>
      <c r="C17" s="673">
        <v>6588.8786901009635</v>
      </c>
      <c r="D17" s="674">
        <v>10712.234552654918</v>
      </c>
      <c r="E17" s="675">
        <v>13523.383176792486</v>
      </c>
      <c r="F17" s="79">
        <v>30824.49641954837</v>
      </c>
      <c r="G17" s="676">
        <v>1627.2355569384099</v>
      </c>
      <c r="H17" s="79">
        <v>32451.731976486779</v>
      </c>
      <c r="I17" s="676">
        <v>8433.3097342715373</v>
      </c>
      <c r="J17" s="677">
        <v>0.65327011016225356</v>
      </c>
      <c r="K17" s="678">
        <v>-1.329747984254027</v>
      </c>
      <c r="L17" s="679">
        <v>-0.56259438824245933</v>
      </c>
      <c r="M17" s="680">
        <v>-0.61356810325283107</v>
      </c>
      <c r="N17" s="680">
        <v>0.49926249225838099</v>
      </c>
    </row>
    <row r="18" spans="2:14" s="592" customFormat="1" ht="18.75" customHeight="1">
      <c r="B18" s="607" t="s">
        <v>378</v>
      </c>
      <c r="C18" s="681">
        <v>6637.4657783831908</v>
      </c>
      <c r="D18" s="674">
        <v>11107.39579891514</v>
      </c>
      <c r="E18" s="675">
        <v>13883.916586110248</v>
      </c>
      <c r="F18" s="79">
        <v>31628.778163408577</v>
      </c>
      <c r="G18" s="676">
        <v>1693.7322586305552</v>
      </c>
      <c r="H18" s="79">
        <v>33322.510422039129</v>
      </c>
      <c r="I18" s="676">
        <v>8544.317399908894</v>
      </c>
      <c r="J18" s="677">
        <v>0.73741057572094348</v>
      </c>
      <c r="K18" s="678">
        <v>3.68887783699887</v>
      </c>
      <c r="L18" s="679">
        <v>2.6660001022264623</v>
      </c>
      <c r="M18" s="680">
        <v>2.6833034556777591</v>
      </c>
      <c r="N18" s="680">
        <v>0.92043074217056597</v>
      </c>
    </row>
    <row r="19" spans="2:14" s="592" customFormat="1" ht="18.75" customHeight="1">
      <c r="B19" s="607" t="s">
        <v>379</v>
      </c>
      <c r="C19" s="684">
        <v>6706.0373139874418</v>
      </c>
      <c r="D19" s="674">
        <v>11321.141175717697</v>
      </c>
      <c r="E19" s="675">
        <v>14047.767400634995</v>
      </c>
      <c r="F19" s="79">
        <v>32074.945890340139</v>
      </c>
      <c r="G19" s="676">
        <v>1714.7978499743399</v>
      </c>
      <c r="H19" s="79">
        <v>33789.74374031448</v>
      </c>
      <c r="I19" s="676">
        <v>8635.5219675538319</v>
      </c>
      <c r="J19" s="677">
        <v>1.0330981415764882</v>
      </c>
      <c r="K19" s="678">
        <v>1.9243518523345671</v>
      </c>
      <c r="L19" s="679">
        <v>1.1801483645376152</v>
      </c>
      <c r="M19" s="680">
        <v>1.4021552168720319</v>
      </c>
      <c r="N19" s="680">
        <v>1.1830260015915399</v>
      </c>
    </row>
    <row r="20" spans="2:14" s="592" customFormat="1" ht="18.75" customHeight="1">
      <c r="B20" s="607" t="s">
        <v>380</v>
      </c>
      <c r="C20" s="681">
        <v>6808.6866025833206</v>
      </c>
      <c r="D20" s="674">
        <v>11764.367383986546</v>
      </c>
      <c r="E20" s="675">
        <v>14107.457694301287</v>
      </c>
      <c r="F20" s="79">
        <v>32680.51168087115</v>
      </c>
      <c r="G20" s="676">
        <v>1730.0346778598423</v>
      </c>
      <c r="H20" s="79">
        <v>34613.103396144972</v>
      </c>
      <c r="I20" s="676">
        <v>8772.9502816193108</v>
      </c>
      <c r="J20" s="677">
        <v>1.5306996336237546</v>
      </c>
      <c r="K20" s="678">
        <v>3.9150311915507814</v>
      </c>
      <c r="L20" s="679">
        <v>0.42490946756133496</v>
      </c>
      <c r="M20" s="680">
        <v>2.4367147089314756</v>
      </c>
      <c r="N20" s="680">
        <v>1.5956346447593399</v>
      </c>
    </row>
    <row r="21" spans="2:14" s="592" customFormat="1" ht="18.75" customHeight="1">
      <c r="B21" s="607" t="s">
        <v>381</v>
      </c>
      <c r="C21" s="684">
        <v>6867.2616365454496</v>
      </c>
      <c r="D21" s="674">
        <v>12247.244525657723</v>
      </c>
      <c r="E21" s="675">
        <v>14515.517582248121</v>
      </c>
      <c r="F21" s="79">
        <v>33630.023744451297</v>
      </c>
      <c r="G21" s="676">
        <v>1763.9375158251974</v>
      </c>
      <c r="H21" s="79">
        <v>35393.961260276497</v>
      </c>
      <c r="I21" s="676">
        <v>8908.2327307004634</v>
      </c>
      <c r="J21" s="677">
        <v>0.86029857711331204</v>
      </c>
      <c r="K21" s="678">
        <v>4.1045738024847935</v>
      </c>
      <c r="L21" s="679">
        <v>2.8925118670507999</v>
      </c>
      <c r="M21" s="680">
        <v>2.2559602795353442</v>
      </c>
      <c r="N21" s="680">
        <v>1.42820500029444</v>
      </c>
    </row>
    <row r="22" spans="2:14" s="592" customFormat="1" ht="18.75" customHeight="1">
      <c r="B22" s="607" t="s">
        <v>382</v>
      </c>
      <c r="C22" s="684">
        <v>7005.2360806223915</v>
      </c>
      <c r="D22" s="674">
        <v>12654.196859551148</v>
      </c>
      <c r="E22" s="675">
        <v>14593.548369335706</v>
      </c>
      <c r="F22" s="79">
        <v>34252.98130950924</v>
      </c>
      <c r="G22" s="676">
        <v>1751.618527718995</v>
      </c>
      <c r="H22" s="79">
        <v>36004.599837228234</v>
      </c>
      <c r="I22" s="676">
        <v>9083.8987514036162</v>
      </c>
      <c r="J22" s="677">
        <v>2.0091624781366306</v>
      </c>
      <c r="K22" s="678">
        <v>3.3228072897611298</v>
      </c>
      <c r="L22" s="679">
        <v>0.53756806566107684</v>
      </c>
      <c r="M22" s="680">
        <v>1.7252620368239775</v>
      </c>
      <c r="N22" s="680">
        <v>1.9436582306611401</v>
      </c>
    </row>
    <row r="23" spans="2:14" s="592" customFormat="1" ht="18.75" customHeight="1">
      <c r="B23" s="607" t="s">
        <v>383</v>
      </c>
      <c r="C23" s="684">
        <v>7122.7397010866944</v>
      </c>
      <c r="D23" s="674">
        <v>13088.871749893849</v>
      </c>
      <c r="E23" s="675">
        <v>14531.979751604604</v>
      </c>
      <c r="F23" s="79">
        <v>34743.59120258515</v>
      </c>
      <c r="G23" s="676">
        <v>1792.8852987112825</v>
      </c>
      <c r="H23" s="79">
        <v>36536.476501296434</v>
      </c>
      <c r="I23" s="676">
        <v>9228.1175711845062</v>
      </c>
      <c r="J23" s="677">
        <v>1.6773684585639614</v>
      </c>
      <c r="K23" s="678">
        <v>3.4350255110391856</v>
      </c>
      <c r="L23" s="679">
        <v>-0.42188929089014948</v>
      </c>
      <c r="M23" s="680">
        <v>1.4772464253810256</v>
      </c>
      <c r="N23" s="680">
        <v>1.3271515247290899</v>
      </c>
    </row>
    <row r="24" spans="2:14" s="592" customFormat="1" ht="18.75" customHeight="1">
      <c r="B24" s="607" t="s">
        <v>384</v>
      </c>
      <c r="C24" s="684">
        <v>7253.5560877304779</v>
      </c>
      <c r="D24" s="674">
        <v>13546.785610221485</v>
      </c>
      <c r="E24" s="675">
        <v>14865.688324913242</v>
      </c>
      <c r="F24" s="79">
        <v>35666.030022865212</v>
      </c>
      <c r="G24" s="676">
        <v>1823.1568155964023</v>
      </c>
      <c r="H24" s="79">
        <v>37489.186838461617</v>
      </c>
      <c r="I24" s="676">
        <v>9416.3035554332891</v>
      </c>
      <c r="J24" s="677">
        <v>1.8366020960140617</v>
      </c>
      <c r="K24" s="678">
        <v>3.4984975716592999</v>
      </c>
      <c r="L24" s="679">
        <v>2.2963737839766196</v>
      </c>
      <c r="M24" s="680">
        <v>2.6075594266222595</v>
      </c>
      <c r="N24" s="680">
        <v>1.1134927949384199</v>
      </c>
    </row>
    <row r="25" spans="2:14" s="592" customFormat="1" ht="18.75" customHeight="1">
      <c r="B25" s="607" t="s">
        <v>385</v>
      </c>
      <c r="C25" s="684">
        <v>7368.3707945425185</v>
      </c>
      <c r="D25" s="674">
        <v>13827.721180674042</v>
      </c>
      <c r="E25" s="675">
        <v>14733.68675434461</v>
      </c>
      <c r="F25" s="79">
        <v>35929.778729561171</v>
      </c>
      <c r="G25" s="676">
        <v>1854.0420311226273</v>
      </c>
      <c r="H25" s="79">
        <v>37783.820760683797</v>
      </c>
      <c r="I25" s="676">
        <v>9533.5191860354316</v>
      </c>
      <c r="J25" s="677">
        <v>1.5828747365206368</v>
      </c>
      <c r="K25" s="678">
        <v>2.0738172031052216</v>
      </c>
      <c r="L25" s="679">
        <v>-0.88796137577708123</v>
      </c>
      <c r="M25" s="680">
        <v>0.78591707921469833</v>
      </c>
      <c r="N25" s="680">
        <v>0.96605842195532399</v>
      </c>
    </row>
    <row r="26" spans="2:14" s="592" customFormat="1" ht="18.75" customHeight="1">
      <c r="B26" s="607" t="s">
        <v>386</v>
      </c>
      <c r="C26" s="684">
        <v>7390.4413407245502</v>
      </c>
      <c r="D26" s="674">
        <v>14262.464597235905</v>
      </c>
      <c r="E26" s="675">
        <v>14831.504575915686</v>
      </c>
      <c r="F26" s="79">
        <v>36484.410513876144</v>
      </c>
      <c r="G26" s="676">
        <v>1911.6408705978747</v>
      </c>
      <c r="H26" s="79">
        <v>38396.05138447402</v>
      </c>
      <c r="I26" s="676">
        <v>9603.4848668175091</v>
      </c>
      <c r="J26" s="677">
        <v>0.29953088406433892</v>
      </c>
      <c r="K26" s="678">
        <v>3.1439990066437673</v>
      </c>
      <c r="L26" s="679">
        <v>0.66390594018996296</v>
      </c>
      <c r="M26" s="680">
        <v>1.6203512812216161</v>
      </c>
      <c r="N26" s="680">
        <v>1.4183416716289801</v>
      </c>
    </row>
    <row r="27" spans="2:14" s="592" customFormat="1" ht="18.75" customHeight="1">
      <c r="B27" s="607" t="s">
        <v>387</v>
      </c>
      <c r="C27" s="684">
        <v>7470.0248379682907</v>
      </c>
      <c r="D27" s="674">
        <v>14463.595163325072</v>
      </c>
      <c r="E27" s="675">
        <v>14940.342872097128</v>
      </c>
      <c r="F27" s="79">
        <v>36873.96287339049</v>
      </c>
      <c r="G27" s="676">
        <v>1927.8035495407426</v>
      </c>
      <c r="H27" s="79">
        <v>38801.766422931236</v>
      </c>
      <c r="I27" s="676">
        <v>9716.627883092111</v>
      </c>
      <c r="J27" s="677">
        <v>1.0768436359165747</v>
      </c>
      <c r="K27" s="678">
        <v>1.410209047096572</v>
      </c>
      <c r="L27" s="679">
        <v>0.73383179450439684</v>
      </c>
      <c r="M27" s="680">
        <v>1.0566582339278625</v>
      </c>
      <c r="N27" s="680">
        <v>1.4386321959067301</v>
      </c>
    </row>
    <row r="28" spans="2:14" s="592" customFormat="1" ht="18.75" customHeight="1">
      <c r="B28" s="607" t="s">
        <v>388</v>
      </c>
      <c r="C28" s="684">
        <v>7590.3474714853546</v>
      </c>
      <c r="D28" s="674">
        <v>14755.208690530106</v>
      </c>
      <c r="E28" s="675">
        <v>15100.305579609978</v>
      </c>
      <c r="F28" s="79">
        <v>37445.861741625442</v>
      </c>
      <c r="G28" s="676">
        <v>1926.1897538681776</v>
      </c>
      <c r="H28" s="79">
        <v>39372.051495493622</v>
      </c>
      <c r="I28" s="676">
        <v>9881.4390489601137</v>
      </c>
      <c r="J28" s="677">
        <v>1.610739403509001</v>
      </c>
      <c r="K28" s="678">
        <v>2.016189777936205</v>
      </c>
      <c r="L28" s="679">
        <v>1.0706762815437116</v>
      </c>
      <c r="M28" s="680">
        <v>1.4697399761299295</v>
      </c>
      <c r="N28" s="680">
        <v>2.5934899392392099</v>
      </c>
    </row>
    <row r="29" spans="2:14" s="592" customFormat="1" ht="18.75" customHeight="1">
      <c r="B29" s="607" t="s">
        <v>389</v>
      </c>
      <c r="C29" s="684">
        <v>7673.745287456446</v>
      </c>
      <c r="D29" s="674">
        <v>15229.428066079579</v>
      </c>
      <c r="E29" s="675">
        <v>15330.274317470401</v>
      </c>
      <c r="F29" s="79">
        <v>38233.447671006419</v>
      </c>
      <c r="G29" s="676">
        <v>1970.6508689488551</v>
      </c>
      <c r="H29" s="79">
        <v>40204.098539955274</v>
      </c>
      <c r="I29" s="676">
        <v>10031.065716858331</v>
      </c>
      <c r="J29" s="677">
        <v>1.0987351538831689</v>
      </c>
      <c r="K29" s="678">
        <v>3.2139116802450047</v>
      </c>
      <c r="L29" s="679">
        <v>1.5229409540622214</v>
      </c>
      <c r="M29" s="680">
        <v>2.1132936000474416</v>
      </c>
      <c r="N29" s="680">
        <v>1.51506220152791</v>
      </c>
    </row>
    <row r="30" spans="2:14" s="592" customFormat="1" ht="18.75" customHeight="1">
      <c r="B30" s="607" t="s">
        <v>390</v>
      </c>
      <c r="C30" s="684">
        <v>7753.1308630991907</v>
      </c>
      <c r="D30" s="674">
        <v>15393.570919834994</v>
      </c>
      <c r="E30" s="675">
        <v>15614.196141622988</v>
      </c>
      <c r="F30" s="79">
        <v>38760.897924557175</v>
      </c>
      <c r="G30" s="676">
        <v>1967.1249536902124</v>
      </c>
      <c r="H30" s="79">
        <v>40728.022878247386</v>
      </c>
      <c r="I30" s="676">
        <v>10153.666015841263</v>
      </c>
      <c r="J30" s="677">
        <v>1.0345088697758769</v>
      </c>
      <c r="K30" s="678">
        <v>1.0778005125550862</v>
      </c>
      <c r="L30" s="679">
        <v>1.8520335531702017</v>
      </c>
      <c r="M30" s="680">
        <v>1.3031615116837685</v>
      </c>
      <c r="N30" s="680">
        <v>1.2830732531191</v>
      </c>
    </row>
    <row r="31" spans="2:14" s="592" customFormat="1" ht="18.75" customHeight="1">
      <c r="B31" s="607" t="s">
        <v>391</v>
      </c>
      <c r="C31" s="684">
        <v>7817.7625844825425</v>
      </c>
      <c r="D31" s="674">
        <v>15384.320460019815</v>
      </c>
      <c r="E31" s="675">
        <v>16079.192852972377</v>
      </c>
      <c r="F31" s="79">
        <v>39281.275897474734</v>
      </c>
      <c r="G31" s="676">
        <v>2045.6220978609149</v>
      </c>
      <c r="H31" s="79">
        <v>41326.897995335647</v>
      </c>
      <c r="I31" s="676">
        <v>10269.765564024397</v>
      </c>
      <c r="J31" s="677">
        <v>0.83362092714007474</v>
      </c>
      <c r="K31" s="678">
        <v>-6.0093008070396081E-2</v>
      </c>
      <c r="L31" s="679">
        <v>2.9780381079615097</v>
      </c>
      <c r="M31" s="680">
        <v>1.4704252128283883</v>
      </c>
      <c r="N31" s="680">
        <v>1.32171970467671</v>
      </c>
    </row>
    <row r="32" spans="2:14" s="592" customFormat="1" ht="18.75" customHeight="1">
      <c r="B32" s="540" t="s">
        <v>392</v>
      </c>
      <c r="C32" s="684">
        <v>8030.5251390794128</v>
      </c>
      <c r="D32" s="674">
        <v>15437.767988066522</v>
      </c>
      <c r="E32" s="675">
        <v>16493.435091305058</v>
      </c>
      <c r="F32" s="79">
        <v>39961.728218450997</v>
      </c>
      <c r="G32" s="676">
        <v>2024.9791671225701</v>
      </c>
      <c r="H32" s="79">
        <v>41986.707385573565</v>
      </c>
      <c r="I32" s="676">
        <v>10541.002382176566</v>
      </c>
      <c r="J32" s="677">
        <v>2.7215274485206606</v>
      </c>
      <c r="K32" s="678">
        <v>0.34741559229478014</v>
      </c>
      <c r="L32" s="679">
        <v>2.5762626402985518</v>
      </c>
      <c r="M32" s="680">
        <v>1.5965616154214786</v>
      </c>
      <c r="N32" s="680">
        <v>2.6917376221552001</v>
      </c>
    </row>
    <row r="33" spans="2:18" s="592" customFormat="1" ht="18.75" customHeight="1">
      <c r="B33" s="540" t="s">
        <v>393</v>
      </c>
      <c r="C33" s="684">
        <v>8125.2809801421545</v>
      </c>
      <c r="D33" s="674">
        <v>15191.710542863992</v>
      </c>
      <c r="E33" s="675">
        <v>16133.267532062877</v>
      </c>
      <c r="F33" s="79">
        <v>39450.259055069022</v>
      </c>
      <c r="G33" s="676">
        <v>1972.4679957338749</v>
      </c>
      <c r="H33" s="79">
        <v>41422.727050802896</v>
      </c>
      <c r="I33" s="676">
        <v>10593.166474514324</v>
      </c>
      <c r="J33" s="677">
        <v>1.1799457622220189</v>
      </c>
      <c r="K33" s="678">
        <v>-1.5938667130684649</v>
      </c>
      <c r="L33" s="679">
        <v>-2.1837025292084462</v>
      </c>
      <c r="M33" s="680">
        <v>-1.3432354425687834</v>
      </c>
      <c r="N33" s="680">
        <v>0.28520934898921302</v>
      </c>
      <c r="O33" s="602"/>
      <c r="P33" s="602"/>
    </row>
    <row r="34" spans="2:18" s="592" customFormat="1" ht="18.75" customHeight="1">
      <c r="B34" s="540" t="s">
        <v>394</v>
      </c>
      <c r="C34" s="684">
        <v>8183.2939733395051</v>
      </c>
      <c r="D34" s="674">
        <v>14911.32166155467</v>
      </c>
      <c r="E34" s="675">
        <v>16008.990112637624</v>
      </c>
      <c r="F34" s="79">
        <v>39103.605747531801</v>
      </c>
      <c r="G34" s="676">
        <v>1979.0012828613601</v>
      </c>
      <c r="H34" s="79">
        <v>41082.607030393163</v>
      </c>
      <c r="I34" s="676">
        <v>10627.79708594035</v>
      </c>
      <c r="J34" s="677">
        <v>0.7139813790948466</v>
      </c>
      <c r="K34" s="678">
        <v>-1.8456702457448415</v>
      </c>
      <c r="L34" s="679">
        <v>-0.7703177250254214</v>
      </c>
      <c r="M34" s="680">
        <v>-0.82109519248356833</v>
      </c>
      <c r="N34" s="680">
        <v>0.48300745371329901</v>
      </c>
      <c r="O34" s="602"/>
      <c r="P34" s="602"/>
    </row>
    <row r="35" spans="2:18" s="592" customFormat="1" ht="18.75" customHeight="1">
      <c r="B35" s="540" t="s">
        <v>395</v>
      </c>
      <c r="C35" s="684">
        <v>8387.1858077984689</v>
      </c>
      <c r="D35" s="674">
        <v>15000.306016478973</v>
      </c>
      <c r="E35" s="675">
        <v>16188.599145422291</v>
      </c>
      <c r="F35" s="79">
        <v>39576.090969699741</v>
      </c>
      <c r="G35" s="676">
        <v>1963.2031710812898</v>
      </c>
      <c r="H35" s="79">
        <v>41539.294140781029</v>
      </c>
      <c r="I35" s="676">
        <v>10868.495514709877</v>
      </c>
      <c r="J35" s="677">
        <v>2.4915618957748222</v>
      </c>
      <c r="K35" s="678">
        <v>0.59675699407470972</v>
      </c>
      <c r="L35" s="679">
        <v>1.121926064798302</v>
      </c>
      <c r="M35" s="680">
        <v>1.1116312799964305</v>
      </c>
      <c r="N35" s="680">
        <v>1.92131521576529</v>
      </c>
      <c r="O35" s="602"/>
      <c r="P35" s="602"/>
    </row>
    <row r="36" spans="2:18" s="592" customFormat="1" ht="18.75" customHeight="1">
      <c r="B36" s="540" t="s">
        <v>396</v>
      </c>
      <c r="C36" s="684">
        <v>8479.5421990282994</v>
      </c>
      <c r="D36" s="674">
        <v>14988.31055133309</v>
      </c>
      <c r="E36" s="675">
        <v>16529.47361978194</v>
      </c>
      <c r="F36" s="79">
        <v>39997.326370143339</v>
      </c>
      <c r="G36" s="676">
        <v>1968.7835641941776</v>
      </c>
      <c r="H36" s="79">
        <v>41966.109934337517</v>
      </c>
      <c r="I36" s="676">
        <v>10998.857116255089</v>
      </c>
      <c r="J36" s="677">
        <v>1.1011606675502179</v>
      </c>
      <c r="K36" s="678">
        <v>-7.9968136201387097E-2</v>
      </c>
      <c r="L36" s="679">
        <v>2.1056452834341712</v>
      </c>
      <c r="M36" s="680">
        <v>1.0274989076847589</v>
      </c>
      <c r="N36" s="680">
        <v>1.1994447747507735</v>
      </c>
      <c r="O36" s="602"/>
    </row>
    <row r="37" spans="2:18" s="592" customFormat="1" ht="18.75" customHeight="1">
      <c r="B37" s="540" t="s">
        <v>397</v>
      </c>
      <c r="C37" s="684">
        <v>8689.0882101814022</v>
      </c>
      <c r="D37" s="674">
        <v>14806.425309810729</v>
      </c>
      <c r="E37" s="675">
        <v>16935.266215557142</v>
      </c>
      <c r="F37" s="79">
        <v>40430.779735549258</v>
      </c>
      <c r="G37" s="676">
        <v>1957.4602753218778</v>
      </c>
      <c r="H37" s="79">
        <v>42388.240010871137</v>
      </c>
      <c r="I37" s="676">
        <v>11227.895695229432</v>
      </c>
      <c r="J37" s="677">
        <v>2.471194862113137</v>
      </c>
      <c r="K37" s="678">
        <v>-1.213513964095057</v>
      </c>
      <c r="L37" s="679">
        <v>2.4549638125775743</v>
      </c>
      <c r="M37" s="680">
        <v>1.0058832643628648</v>
      </c>
      <c r="N37" s="680">
        <v>2.0823852565176963</v>
      </c>
      <c r="O37" s="602"/>
      <c r="P37" s="602"/>
      <c r="Q37" s="604"/>
      <c r="R37" s="605"/>
    </row>
    <row r="38" spans="2:18" s="592" customFormat="1" ht="18.75" customHeight="1">
      <c r="B38" s="540" t="s">
        <v>398</v>
      </c>
      <c r="C38" s="684">
        <v>8835.7596298715744</v>
      </c>
      <c r="D38" s="674">
        <v>14794.332217523526</v>
      </c>
      <c r="E38" s="675">
        <v>17396.398452914018</v>
      </c>
      <c r="F38" s="79">
        <v>41026.490300309117</v>
      </c>
      <c r="G38" s="676">
        <v>1943.2348796454298</v>
      </c>
      <c r="H38" s="79">
        <v>42969.725179954548</v>
      </c>
      <c r="I38" s="676">
        <v>11419.040391222878</v>
      </c>
      <c r="J38" s="677">
        <v>1.6879955196945815</v>
      </c>
      <c r="K38" s="678">
        <v>-8.1674624591471456E-2</v>
      </c>
      <c r="L38" s="679">
        <v>2.7229110631474356</v>
      </c>
      <c r="M38" s="680">
        <v>1.3718077677541629</v>
      </c>
      <c r="N38" s="680">
        <v>1.7024089035192986</v>
      </c>
      <c r="O38" s="602"/>
      <c r="P38" s="602"/>
      <c r="Q38" s="604"/>
      <c r="R38" s="605"/>
    </row>
    <row r="39" spans="2:18" s="592" customFormat="1" ht="18.75" customHeight="1">
      <c r="B39" s="540" t="s">
        <v>399</v>
      </c>
      <c r="C39" s="684">
        <v>9096.4774223144123</v>
      </c>
      <c r="D39" s="674">
        <v>14928.5261811373</v>
      </c>
      <c r="E39" s="675">
        <v>17704.925050090398</v>
      </c>
      <c r="F39" s="79">
        <v>41729.928653542105</v>
      </c>
      <c r="G39" s="676">
        <v>1918.0833336236751</v>
      </c>
      <c r="H39" s="79">
        <v>43648.011987165781</v>
      </c>
      <c r="I39" s="676">
        <v>11716.26976653145</v>
      </c>
      <c r="J39" s="677">
        <v>2.950711691628797</v>
      </c>
      <c r="K39" s="678">
        <v>0.90706333777488624</v>
      </c>
      <c r="L39" s="679">
        <v>1.773508453554058</v>
      </c>
      <c r="M39" s="680">
        <v>1.5785225629687147</v>
      </c>
      <c r="N39" s="680">
        <v>2.6029277866206115</v>
      </c>
      <c r="O39" s="602"/>
      <c r="P39" s="602"/>
      <c r="Q39" s="604"/>
      <c r="R39" s="605"/>
    </row>
    <row r="40" spans="2:18" s="592" customFormat="1" ht="18.75" customHeight="1">
      <c r="B40" s="608" t="s">
        <v>442</v>
      </c>
      <c r="C40" s="684">
        <v>9206.2043827978232</v>
      </c>
      <c r="D40" s="674">
        <v>14906.503916334839</v>
      </c>
      <c r="E40" s="675">
        <v>17972.701891520068</v>
      </c>
      <c r="F40" s="79">
        <v>42085.410190652721</v>
      </c>
      <c r="G40" s="676">
        <v>1934.2794616584722</v>
      </c>
      <c r="H40" s="79">
        <v>44019.689652311194</v>
      </c>
      <c r="I40" s="676">
        <v>11853.466334393763</v>
      </c>
      <c r="J40" s="677">
        <v>1.206257712620058</v>
      </c>
      <c r="K40" s="678">
        <v>-0.14751801038663359</v>
      </c>
      <c r="L40" s="679">
        <v>1.5124426715847648</v>
      </c>
      <c r="M40" s="680">
        <v>0.85153400630181864</v>
      </c>
      <c r="N40" s="680">
        <v>1.1709918821963754</v>
      </c>
      <c r="O40" s="602"/>
      <c r="P40" s="602"/>
      <c r="Q40" s="604"/>
      <c r="R40" s="605"/>
    </row>
    <row r="41" spans="2:18" s="592" customFormat="1" ht="18.75" customHeight="1">
      <c r="B41" s="608" t="s">
        <v>443</v>
      </c>
      <c r="C41" s="684">
        <v>9285.7018123024263</v>
      </c>
      <c r="D41" s="674">
        <v>15043.08350584787</v>
      </c>
      <c r="E41" s="675">
        <v>18210.98881670825</v>
      </c>
      <c r="F41" s="79">
        <v>42539.774134858548</v>
      </c>
      <c r="G41" s="676">
        <v>1963.5284213138873</v>
      </c>
      <c r="H41" s="79">
        <v>44503.302556172435</v>
      </c>
      <c r="I41" s="676">
        <v>11969.919303209095</v>
      </c>
      <c r="J41" s="677">
        <v>0.86352014575243174</v>
      </c>
      <c r="K41" s="678">
        <v>0.91624159681977346</v>
      </c>
      <c r="L41" s="679">
        <v>1.3258269492613834</v>
      </c>
      <c r="M41" s="680">
        <v>1.0986286084274042</v>
      </c>
      <c r="N41" s="680">
        <v>0.98243809473213162</v>
      </c>
      <c r="O41" s="602"/>
      <c r="P41" s="602"/>
      <c r="Q41" s="604"/>
      <c r="R41" s="605"/>
    </row>
    <row r="42" spans="2:18" s="592" customFormat="1" ht="18.75" customHeight="1">
      <c r="B42" s="608" t="s">
        <v>444</v>
      </c>
      <c r="C42" s="684">
        <v>9379.6404247568862</v>
      </c>
      <c r="D42" s="674">
        <v>15067.002302092129</v>
      </c>
      <c r="E42" s="675">
        <v>18429.947880013206</v>
      </c>
      <c r="F42" s="79">
        <v>42876.590606862213</v>
      </c>
      <c r="G42" s="676">
        <v>1982.5971012846396</v>
      </c>
      <c r="H42" s="79">
        <v>44859.187708146856</v>
      </c>
      <c r="I42" s="676">
        <v>12083.947769809636</v>
      </c>
      <c r="J42" s="677">
        <v>1.0116479546005195</v>
      </c>
      <c r="K42" s="678">
        <v>0.15900195086307178</v>
      </c>
      <c r="L42" s="679">
        <v>1.202345822672001</v>
      </c>
      <c r="M42" s="680">
        <v>0.79968256631116219</v>
      </c>
      <c r="N42" s="680">
        <v>0.95262519079781782</v>
      </c>
      <c r="O42" s="602"/>
      <c r="P42" s="602"/>
      <c r="Q42" s="604"/>
      <c r="R42" s="605"/>
    </row>
    <row r="43" spans="2:18" s="592" customFormat="1" ht="18.75" customHeight="1">
      <c r="B43" s="608" t="s">
        <v>445</v>
      </c>
      <c r="C43" s="684">
        <v>9474.9336426835398</v>
      </c>
      <c r="D43" s="674">
        <v>15017.128437964126</v>
      </c>
      <c r="E43" s="675">
        <v>18814.834869111426</v>
      </c>
      <c r="F43" s="79">
        <v>43306.896949759095</v>
      </c>
      <c r="G43" s="676">
        <v>2001.8672131324288</v>
      </c>
      <c r="H43" s="79">
        <v>45308.764162891523</v>
      </c>
      <c r="I43" s="676">
        <v>12213.77840182002</v>
      </c>
      <c r="J43" s="677">
        <v>1.015958113651493</v>
      </c>
      <c r="K43" s="678">
        <v>-0.33101384819644863</v>
      </c>
      <c r="L43" s="679">
        <v>2.0883780659825817</v>
      </c>
      <c r="M43" s="680">
        <v>1.0021948183047868</v>
      </c>
      <c r="N43" s="680">
        <v>1.0744057694022047</v>
      </c>
      <c r="O43" s="602"/>
      <c r="P43" s="602"/>
      <c r="Q43" s="604"/>
      <c r="R43" s="605"/>
    </row>
    <row r="44" spans="2:18" s="592" customFormat="1" ht="18.75" customHeight="1">
      <c r="B44" s="540" t="s">
        <v>404</v>
      </c>
      <c r="C44" s="684">
        <v>9616.1521506265017</v>
      </c>
      <c r="D44" s="674">
        <v>14932.641629490525</v>
      </c>
      <c r="E44" s="675">
        <v>19115.909555028371</v>
      </c>
      <c r="F44" s="79">
        <v>43664.703335145394</v>
      </c>
      <c r="G44" s="676">
        <v>2014.7332791552517</v>
      </c>
      <c r="H44" s="79">
        <v>45679.436614300648</v>
      </c>
      <c r="I44" s="676">
        <v>12384.383588783347</v>
      </c>
      <c r="J44" s="677">
        <v>1.4904432396949829</v>
      </c>
      <c r="K44" s="678">
        <v>-0.56260295583551567</v>
      </c>
      <c r="L44" s="679">
        <v>1.6001983966982465</v>
      </c>
      <c r="M44" s="680">
        <v>0.81810320422006555</v>
      </c>
      <c r="N44" s="680">
        <v>1.3968256288152645</v>
      </c>
      <c r="O44" s="602"/>
      <c r="P44" s="602"/>
      <c r="Q44" s="604"/>
      <c r="R44" s="605"/>
    </row>
    <row r="45" spans="2:18" s="592" customFormat="1" ht="18.75" customHeight="1">
      <c r="B45" s="608" t="s">
        <v>405</v>
      </c>
      <c r="C45" s="684">
        <v>9745.7824302004628</v>
      </c>
      <c r="D45" s="674">
        <v>14786.712729586268</v>
      </c>
      <c r="E45" s="675">
        <v>19345.771792622629</v>
      </c>
      <c r="F45" s="79">
        <v>43878.266952409351</v>
      </c>
      <c r="G45" s="676">
        <v>2019.4101408250117</v>
      </c>
      <c r="H45" s="79">
        <v>45897.677093234364</v>
      </c>
      <c r="I45" s="676">
        <v>12535.925586310539</v>
      </c>
      <c r="J45" s="677">
        <v>1.3480473014927838</v>
      </c>
      <c r="K45" s="678">
        <v>-0.9772477202965888</v>
      </c>
      <c r="L45" s="679">
        <v>1.2024656055865819</v>
      </c>
      <c r="M45" s="680">
        <v>0.47776525962098049</v>
      </c>
      <c r="N45" s="680">
        <v>1.2236539383715836</v>
      </c>
      <c r="O45" s="602"/>
      <c r="P45" s="602"/>
      <c r="Q45" s="604"/>
      <c r="R45" s="605"/>
    </row>
    <row r="46" spans="2:18" s="592" customFormat="1" ht="18.75" customHeight="1">
      <c r="B46" s="608" t="s">
        <v>414</v>
      </c>
      <c r="C46" s="684">
        <v>9873.4520202067833</v>
      </c>
      <c r="D46" s="674">
        <v>14608.568916184244</v>
      </c>
      <c r="E46" s="675">
        <v>19601.724045401821</v>
      </c>
      <c r="F46" s="79">
        <v>44083.74498179285</v>
      </c>
      <c r="G46" s="676">
        <v>2025.8625947126166</v>
      </c>
      <c r="H46" s="79">
        <v>46109.60757650547</v>
      </c>
      <c r="I46" s="676">
        <v>12689.550038528023</v>
      </c>
      <c r="J46" s="677">
        <v>1.309998360015669</v>
      </c>
      <c r="K46" s="678">
        <v>-1.2047560310384853</v>
      </c>
      <c r="L46" s="679">
        <v>1.3230397604338435</v>
      </c>
      <c r="M46" s="680">
        <v>0.46174555379043625</v>
      </c>
      <c r="N46" s="680">
        <v>1.225473549278604</v>
      </c>
      <c r="O46" s="602"/>
      <c r="P46" s="602"/>
      <c r="Q46" s="604"/>
      <c r="R46" s="605"/>
    </row>
    <row r="47" spans="2:18" s="592" customFormat="1" ht="18.75" customHeight="1">
      <c r="B47" s="608" t="s">
        <v>413</v>
      </c>
      <c r="C47" s="684">
        <v>10030.97549695101</v>
      </c>
      <c r="D47" s="674">
        <v>14754.995062589653</v>
      </c>
      <c r="E47" s="675">
        <v>19889.89205943382</v>
      </c>
      <c r="F47" s="79">
        <v>44675.862618974497</v>
      </c>
      <c r="G47" s="676">
        <v>2055.6379699706245</v>
      </c>
      <c r="H47" s="79">
        <v>46731.50058894512</v>
      </c>
      <c r="I47" s="676">
        <v>12895.836073802891</v>
      </c>
      <c r="J47" s="677">
        <v>1.5954245427216591</v>
      </c>
      <c r="K47" s="678">
        <v>1.0023305311116957</v>
      </c>
      <c r="L47" s="679">
        <v>1.4701156559726201</v>
      </c>
      <c r="M47" s="680">
        <v>1.3487276190928412</v>
      </c>
      <c r="N47" s="680">
        <v>1.6256371159618936</v>
      </c>
      <c r="O47" s="602"/>
      <c r="P47" s="602"/>
      <c r="Q47" s="604"/>
      <c r="R47" s="605"/>
    </row>
    <row r="48" spans="2:18" s="592" customFormat="1" ht="18.75" customHeight="1">
      <c r="B48" s="608" t="s">
        <v>436</v>
      </c>
      <c r="C48" s="684">
        <v>10094.017234989451</v>
      </c>
      <c r="D48" s="674">
        <v>15013.727959948112</v>
      </c>
      <c r="E48" s="675">
        <v>20136.347330628832</v>
      </c>
      <c r="F48" s="79">
        <v>45244.092525566397</v>
      </c>
      <c r="G48" s="676">
        <v>2079.6544574163822</v>
      </c>
      <c r="H48" s="79">
        <v>47323.746982982782</v>
      </c>
      <c r="I48" s="676">
        <v>13011.392431769837</v>
      </c>
      <c r="J48" s="677">
        <v>0.62847066127918083</v>
      </c>
      <c r="K48" s="678">
        <v>1.7535275088939954</v>
      </c>
      <c r="L48" s="679">
        <v>1.2390980828783142</v>
      </c>
      <c r="M48" s="680">
        <v>1.2673387042438975</v>
      </c>
      <c r="N48" s="680">
        <v>0.8960749602089777</v>
      </c>
      <c r="O48" s="602"/>
      <c r="P48" s="602"/>
      <c r="Q48" s="604"/>
      <c r="R48" s="605"/>
    </row>
    <row r="49" spans="2:18" s="592" customFormat="1" ht="18.75" customHeight="1">
      <c r="B49" s="608" t="s">
        <v>440</v>
      </c>
      <c r="C49" s="684">
        <v>10170.452075502517</v>
      </c>
      <c r="D49" s="674">
        <v>15414.942979995107</v>
      </c>
      <c r="E49" s="675">
        <v>20409.40408932963</v>
      </c>
      <c r="F49" s="79">
        <v>45994.799144827251</v>
      </c>
      <c r="G49" s="676">
        <v>2122.2372558303255</v>
      </c>
      <c r="H49" s="79">
        <v>48117.036400657576</v>
      </c>
      <c r="I49" s="676">
        <v>13158.202474174359</v>
      </c>
      <c r="J49" s="677">
        <v>0.75722914607392511</v>
      </c>
      <c r="K49" s="678">
        <v>2.6723210991787596</v>
      </c>
      <c r="L49" s="679">
        <v>1.3560391774006604</v>
      </c>
      <c r="M49" s="680">
        <v>1.6763030576595099</v>
      </c>
      <c r="N49" s="680">
        <v>1.1283192262040842</v>
      </c>
      <c r="O49" s="614"/>
      <c r="P49" s="602"/>
      <c r="Q49" s="604"/>
      <c r="R49" s="605"/>
    </row>
    <row r="50" spans="2:18" ht="15.75" customHeight="1">
      <c r="B50" s="608" t="s">
        <v>441</v>
      </c>
      <c r="C50" s="684">
        <v>10227.817182241006</v>
      </c>
      <c r="D50" s="674">
        <v>15794.98430145267</v>
      </c>
      <c r="E50" s="675">
        <v>20724.499486125012</v>
      </c>
      <c r="F50" s="79">
        <v>46747.300969818687</v>
      </c>
      <c r="G50" s="676">
        <v>2176.8554843344173</v>
      </c>
      <c r="H50" s="79">
        <v>48924.156454153104</v>
      </c>
      <c r="I50" s="676">
        <v>13286.090170683932</v>
      </c>
      <c r="J50" s="677">
        <v>0.56403694066524679</v>
      </c>
      <c r="K50" s="678">
        <v>2.4654085451419832</v>
      </c>
      <c r="L50" s="679">
        <v>1.5438735762016762</v>
      </c>
      <c r="M50" s="680">
        <v>1.677410152144148</v>
      </c>
      <c r="N50" s="680">
        <v>0.97192376208359121</v>
      </c>
    </row>
    <row r="51" spans="2:18" ht="15.75" customHeight="1">
      <c r="B51" s="689" t="s">
        <v>447</v>
      </c>
      <c r="C51" s="684">
        <v>10313.628802217621</v>
      </c>
      <c r="D51" s="674">
        <v>15803.567430175182</v>
      </c>
      <c r="E51" s="675">
        <v>21061.081576148295</v>
      </c>
      <c r="F51" s="79">
        <v>47178.277808541105</v>
      </c>
      <c r="G51" s="676">
        <v>2209.84907048488</v>
      </c>
      <c r="H51" s="79">
        <v>49388.126879025986</v>
      </c>
      <c r="I51" s="676">
        <v>13415.192511222847</v>
      </c>
      <c r="J51" s="677">
        <v>0.83900228609496708</v>
      </c>
      <c r="K51" s="678">
        <v>5.4340849973002037E-2</v>
      </c>
      <c r="L51" s="679">
        <v>1.6240782569857686</v>
      </c>
      <c r="M51" s="680">
        <v>0.94834629455016284</v>
      </c>
      <c r="N51" s="680">
        <v>0.97171055502680304</v>
      </c>
    </row>
    <row r="52" spans="2:18" ht="15.75" customHeight="1">
      <c r="B52" s="689" t="s">
        <v>448</v>
      </c>
      <c r="C52" s="714">
        <v>10491.154301030758</v>
      </c>
      <c r="D52" s="715">
        <v>15941.989122783227</v>
      </c>
      <c r="E52" s="716">
        <v>21383.066568196329</v>
      </c>
      <c r="F52" s="583">
        <v>47816.209992010306</v>
      </c>
      <c r="G52" s="717">
        <v>2243.2442255820333</v>
      </c>
      <c r="H52" s="583">
        <v>50059.454217592342</v>
      </c>
      <c r="I52" s="717">
        <v>13641.382873216462</v>
      </c>
      <c r="J52" s="718">
        <v>1.72127097278279</v>
      </c>
      <c r="K52" s="719">
        <v>0.87588889799489777</v>
      </c>
      <c r="L52" s="720">
        <v>1.5288150842769852</v>
      </c>
      <c r="M52" s="721">
        <v>1.3592889242605537</v>
      </c>
      <c r="N52" s="722">
        <v>1.686076154362965</v>
      </c>
    </row>
    <row r="53" spans="2:18" ht="14.4">
      <c r="B53" s="610" t="s">
        <v>210</v>
      </c>
      <c r="C53" s="622" t="s">
        <v>211</v>
      </c>
      <c r="D53" s="622"/>
      <c r="E53" s="622"/>
      <c r="F53" s="622"/>
      <c r="G53" s="622"/>
      <c r="H53" s="622"/>
      <c r="I53" s="622"/>
      <c r="J53" s="622"/>
      <c r="K53" s="622"/>
      <c r="L53" s="622"/>
      <c r="M53" s="622"/>
      <c r="N53" s="630"/>
    </row>
  </sheetData>
  <mergeCells count="4">
    <mergeCell ref="B2:B3"/>
    <mergeCell ref="J2:N2"/>
    <mergeCell ref="C2:I2"/>
    <mergeCell ref="B1:N1"/>
  </mergeCells>
  <phoneticPr fontId="271" type="noConversion"/>
  <printOptions horizontalCentered="1"/>
  <pageMargins left="0.25" right="0.3" top="0.5" bottom="0.48" header="0.3" footer="0.13"/>
  <pageSetup scale="69" fitToWidth="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53"/>
  <sheetViews>
    <sheetView workbookViewId="0">
      <pane xSplit="3" ySplit="3" topLeftCell="D42" activePane="bottomRight" state="frozen"/>
      <selection pane="topRight" activeCell="D1" sqref="D1"/>
      <selection pane="bottomLeft" activeCell="A4" sqref="A4"/>
      <selection pane="bottomRight" activeCell="C48" sqref="C48:H52"/>
    </sheetView>
  </sheetViews>
  <sheetFormatPr defaultColWidth="6.44140625" defaultRowHeight="13.8"/>
  <cols>
    <col min="1" max="1" width="1.44140625" style="13" customWidth="1"/>
    <col min="2" max="2" width="10" style="13" customWidth="1"/>
    <col min="3" max="3" width="12.6640625" style="13" customWidth="1"/>
    <col min="4" max="4" width="15.109375" style="13" customWidth="1"/>
    <col min="5" max="5" width="15" style="13" customWidth="1"/>
    <col min="6" max="6" width="19.44140625" style="13" customWidth="1"/>
    <col min="7" max="7" width="12.88671875" style="13" customWidth="1"/>
    <col min="8" max="8" width="16" style="13" customWidth="1"/>
    <col min="9" max="9" width="13.44140625" style="13" customWidth="1"/>
    <col min="10" max="22" width="6.88671875" style="13" customWidth="1"/>
    <col min="23" max="26" width="6.44140625" style="13" customWidth="1"/>
    <col min="27" max="27" width="7.109375" style="12" customWidth="1"/>
    <col min="28" max="28" width="1.44140625" style="13" customWidth="1"/>
    <col min="29" max="242" width="9.109375" style="13" customWidth="1"/>
    <col min="243" max="243" width="6" style="13" customWidth="1"/>
    <col min="244" max="244" width="3.44140625" style="13" customWidth="1"/>
    <col min="245" max="245" width="8.109375" style="13" customWidth="1"/>
    <col min="246" max="248" width="6.44140625" style="13" customWidth="1"/>
    <col min="249" max="249" width="6.109375" style="13" customWidth="1"/>
    <col min="250" max="250" width="8" style="13" customWidth="1"/>
    <col min="251" max="251" width="6.44140625" style="13" customWidth="1"/>
    <col min="252" max="252" width="6.88671875" style="13" customWidth="1"/>
    <col min="253" max="253" width="8" style="13" customWidth="1"/>
    <col min="254" max="254" width="8.44140625" style="13" customWidth="1"/>
    <col min="255" max="16384" width="6.44140625" style="13"/>
  </cols>
  <sheetData>
    <row r="1" spans="2:27" s="84" customFormat="1" ht="27.75" customHeight="1">
      <c r="B1" s="64" t="s">
        <v>344</v>
      </c>
      <c r="C1" s="512"/>
      <c r="D1" s="513"/>
      <c r="E1" s="513"/>
      <c r="F1" s="513"/>
      <c r="G1" s="513"/>
      <c r="H1" s="513"/>
      <c r="I1" s="89"/>
      <c r="J1" s="90"/>
      <c r="K1" s="90"/>
      <c r="L1" s="90"/>
      <c r="M1" s="90"/>
      <c r="N1" s="90"/>
      <c r="O1" s="90"/>
      <c r="P1" s="90"/>
      <c r="Q1" s="90"/>
      <c r="R1" s="90"/>
      <c r="S1" s="90"/>
      <c r="T1" s="90"/>
      <c r="U1" s="90"/>
      <c r="V1" s="90"/>
      <c r="AA1" s="90"/>
    </row>
    <row r="2" spans="2:27" ht="24" customHeight="1">
      <c r="B2" s="819" t="s">
        <v>36</v>
      </c>
      <c r="C2" s="814" t="s">
        <v>263</v>
      </c>
      <c r="D2" s="816"/>
      <c r="E2" s="816"/>
      <c r="F2" s="816"/>
      <c r="G2" s="816"/>
      <c r="H2" s="68"/>
      <c r="Z2" s="12"/>
      <c r="AA2" s="13"/>
    </row>
    <row r="3" spans="2:27" s="12" customFormat="1" ht="60.75" customHeight="1">
      <c r="B3" s="818"/>
      <c r="C3" s="407" t="s">
        <v>226</v>
      </c>
      <c r="D3" s="407" t="s">
        <v>39</v>
      </c>
      <c r="E3" s="81" t="s">
        <v>423</v>
      </c>
      <c r="F3" s="81" t="s">
        <v>406</v>
      </c>
      <c r="G3" s="82" t="s">
        <v>72</v>
      </c>
      <c r="H3" s="514" t="s">
        <v>429</v>
      </c>
      <c r="I3" s="13"/>
      <c r="J3" s="13"/>
      <c r="K3" s="13"/>
      <c r="L3" s="13"/>
      <c r="M3" s="13"/>
      <c r="N3" s="13"/>
      <c r="O3" s="13"/>
      <c r="P3" s="13"/>
      <c r="Q3" s="13"/>
    </row>
    <row r="4" spans="2:27" ht="30" customHeight="1">
      <c r="B4" s="541" t="s">
        <v>364</v>
      </c>
      <c r="C4" s="647">
        <v>4597.1571897350423</v>
      </c>
      <c r="D4" s="647">
        <v>729.90734111296899</v>
      </c>
      <c r="E4" s="647">
        <v>520.71853687658904</v>
      </c>
      <c r="F4" s="647">
        <v>413.38561831276672</v>
      </c>
      <c r="G4" s="91">
        <v>6261.1686860373666</v>
      </c>
      <c r="H4" s="647">
        <v>5740.450149160778</v>
      </c>
      <c r="AA4" s="13"/>
    </row>
    <row r="5" spans="2:27" ht="30" customHeight="1">
      <c r="B5" s="540" t="s">
        <v>365</v>
      </c>
      <c r="C5" s="647">
        <v>4951.028208171625</v>
      </c>
      <c r="D5" s="647">
        <v>792.98530124564184</v>
      </c>
      <c r="E5" s="647">
        <v>545.22150786019074</v>
      </c>
      <c r="F5" s="647">
        <v>428.11141122100219</v>
      </c>
      <c r="G5" s="91">
        <v>6717.3464284984593</v>
      </c>
      <c r="H5" s="647">
        <v>6172.124920638269</v>
      </c>
      <c r="AA5" s="13"/>
    </row>
    <row r="6" spans="2:27" ht="30" customHeight="1">
      <c r="B6" s="540" t="s">
        <v>366</v>
      </c>
      <c r="C6" s="647">
        <v>4620.0955548090305</v>
      </c>
      <c r="D6" s="647">
        <v>860.65770280609649</v>
      </c>
      <c r="E6" s="647">
        <v>548.1898342167085</v>
      </c>
      <c r="F6" s="647">
        <v>436.84331489783926</v>
      </c>
      <c r="G6" s="91">
        <v>6465.786406729675</v>
      </c>
      <c r="H6" s="647">
        <v>5917.5965725129663</v>
      </c>
      <c r="AA6" s="13"/>
    </row>
    <row r="7" spans="2:27" ht="30" customHeight="1">
      <c r="B7" s="540" t="s">
        <v>367</v>
      </c>
      <c r="C7" s="647">
        <v>4630.3390789216919</v>
      </c>
      <c r="D7" s="647">
        <v>764.60906952748905</v>
      </c>
      <c r="E7" s="647">
        <v>503.43508527484096</v>
      </c>
      <c r="F7" s="647">
        <v>440.58845623889772</v>
      </c>
      <c r="G7" s="91">
        <v>6338.9716899629193</v>
      </c>
      <c r="H7" s="647">
        <v>5835.5366046880781</v>
      </c>
      <c r="AA7" s="13"/>
    </row>
    <row r="8" spans="2:27" ht="30" customHeight="1">
      <c r="B8" s="540" t="s">
        <v>368</v>
      </c>
      <c r="C8" s="647">
        <v>4665.1520954879052</v>
      </c>
      <c r="D8" s="647">
        <v>771.13579288150072</v>
      </c>
      <c r="E8" s="647">
        <v>489.89346704983149</v>
      </c>
      <c r="F8" s="647">
        <v>386.88113648549597</v>
      </c>
      <c r="G8" s="91">
        <v>6313.0624919047332</v>
      </c>
      <c r="H8" s="647">
        <v>5823.1690248549021</v>
      </c>
      <c r="AA8" s="13"/>
    </row>
    <row r="9" spans="2:27" ht="30" customHeight="1">
      <c r="B9" s="540" t="s">
        <v>369</v>
      </c>
      <c r="C9" s="647">
        <v>4692.9228231397728</v>
      </c>
      <c r="D9" s="647">
        <v>777.92211328769508</v>
      </c>
      <c r="E9" s="647">
        <v>495.76386103280004</v>
      </c>
      <c r="F9" s="647">
        <v>349.60050579150652</v>
      </c>
      <c r="G9" s="91">
        <v>6316.2093032517741</v>
      </c>
      <c r="H9" s="647">
        <v>5820.4454422189738</v>
      </c>
      <c r="AA9" s="13"/>
    </row>
    <row r="10" spans="2:27" ht="30" customHeight="1">
      <c r="B10" s="540" t="s">
        <v>370</v>
      </c>
      <c r="C10" s="647">
        <v>4720.245970879485</v>
      </c>
      <c r="D10" s="647">
        <v>782.75952339217224</v>
      </c>
      <c r="E10" s="647">
        <v>502.26685410012948</v>
      </c>
      <c r="F10" s="647">
        <v>343.93900436276425</v>
      </c>
      <c r="G10" s="91">
        <v>6349.2113527345509</v>
      </c>
      <c r="H10" s="647">
        <v>5846.9444986344215</v>
      </c>
      <c r="AA10" s="13"/>
    </row>
    <row r="11" spans="2:27" ht="30" customHeight="1">
      <c r="B11" s="540" t="s">
        <v>371</v>
      </c>
      <c r="C11" s="647">
        <v>4758.84991912637</v>
      </c>
      <c r="D11" s="647">
        <v>803.57338492766974</v>
      </c>
      <c r="E11" s="647">
        <v>495.682793076704</v>
      </c>
      <c r="F11" s="647">
        <v>337.94595523168698</v>
      </c>
      <c r="G11" s="91">
        <v>6396.05205236243</v>
      </c>
      <c r="H11" s="647">
        <v>5900.369259285726</v>
      </c>
      <c r="AA11" s="13"/>
    </row>
    <row r="12" spans="2:27" ht="30" customHeight="1">
      <c r="B12" s="540" t="s">
        <v>372</v>
      </c>
      <c r="C12" s="648">
        <v>4767.8298658733202</v>
      </c>
      <c r="D12" s="647">
        <v>826.43093063618358</v>
      </c>
      <c r="E12" s="648">
        <v>512.10705450452394</v>
      </c>
      <c r="F12" s="648">
        <v>345.55124071823275</v>
      </c>
      <c r="G12" s="79">
        <v>6451.9190917322612</v>
      </c>
      <c r="H12" s="647">
        <v>5939.8120372277372</v>
      </c>
      <c r="AA12" s="13"/>
    </row>
    <row r="13" spans="2:27" ht="30" customHeight="1">
      <c r="B13" s="540" t="s">
        <v>373</v>
      </c>
      <c r="C13" s="648">
        <v>4778.7930379941572</v>
      </c>
      <c r="D13" s="647">
        <v>837.41256000435203</v>
      </c>
      <c r="E13" s="648">
        <v>506.22778136486551</v>
      </c>
      <c r="F13" s="648">
        <v>339.76902716079769</v>
      </c>
      <c r="G13" s="79">
        <v>6462.2024065241721</v>
      </c>
      <c r="H13" s="647">
        <v>5955.9746251593069</v>
      </c>
      <c r="AA13" s="13"/>
    </row>
    <row r="14" spans="2:27" ht="30" customHeight="1">
      <c r="B14" s="540" t="s">
        <v>374</v>
      </c>
      <c r="C14" s="648">
        <v>4805.4516630792405</v>
      </c>
      <c r="D14" s="647">
        <v>842.55604933430629</v>
      </c>
      <c r="E14" s="648">
        <v>490.48931735243303</v>
      </c>
      <c r="F14" s="648">
        <v>347.66237246349874</v>
      </c>
      <c r="G14" s="79">
        <v>6486.1594022294794</v>
      </c>
      <c r="H14" s="647">
        <v>5995.6700848770452</v>
      </c>
      <c r="AA14" s="13"/>
    </row>
    <row r="15" spans="2:27" ht="30" customHeight="1">
      <c r="B15" s="540" t="s">
        <v>375</v>
      </c>
      <c r="C15" s="647">
        <v>4838.8523155470875</v>
      </c>
      <c r="D15" s="647">
        <v>845.75455172522379</v>
      </c>
      <c r="E15" s="648">
        <v>476.25371873106127</v>
      </c>
      <c r="F15" s="648">
        <v>366.774236035294</v>
      </c>
      <c r="G15" s="79">
        <v>6527.6348220386662</v>
      </c>
      <c r="H15" s="647">
        <v>6051.3811033076054</v>
      </c>
      <c r="AA15" s="13"/>
    </row>
    <row r="16" spans="2:27" ht="30" customHeight="1">
      <c r="B16" s="540" t="s">
        <v>376</v>
      </c>
      <c r="C16" s="647">
        <v>4854.1927459592698</v>
      </c>
      <c r="D16" s="647">
        <v>852.88971893517783</v>
      </c>
      <c r="E16" s="648">
        <v>468.87161326069275</v>
      </c>
      <c r="F16" s="648">
        <v>370.1608000694975</v>
      </c>
      <c r="G16" s="79">
        <v>6546.1148782246373</v>
      </c>
      <c r="H16" s="647">
        <v>6077.243264963945</v>
      </c>
      <c r="AA16" s="13"/>
    </row>
    <row r="17" spans="2:27" ht="30" customHeight="1">
      <c r="B17" s="607" t="s">
        <v>377</v>
      </c>
      <c r="C17" s="647">
        <v>4877.1228047505128</v>
      </c>
      <c r="D17" s="647">
        <v>861.96157573155176</v>
      </c>
      <c r="E17" s="648">
        <v>469.86684020423775</v>
      </c>
      <c r="F17" s="648">
        <v>379.92746941466197</v>
      </c>
      <c r="G17" s="79">
        <v>6588.8786901009635</v>
      </c>
      <c r="H17" s="647">
        <v>6119.0118498967258</v>
      </c>
      <c r="Z17" s="12"/>
      <c r="AA17" s="13"/>
    </row>
    <row r="18" spans="2:27" ht="30" customHeight="1">
      <c r="B18" s="607" t="s">
        <v>378</v>
      </c>
      <c r="C18" s="647">
        <v>4905.2646439919081</v>
      </c>
      <c r="D18" s="647">
        <v>872.42585882722074</v>
      </c>
      <c r="E18" s="648">
        <v>477.822519632379</v>
      </c>
      <c r="F18" s="648">
        <v>381.9527559316827</v>
      </c>
      <c r="G18" s="79">
        <v>6637.4657783831908</v>
      </c>
      <c r="H18" s="647">
        <v>6159.6432587508116</v>
      </c>
      <c r="Z18" s="12"/>
      <c r="AA18" s="13"/>
    </row>
    <row r="19" spans="2:27" ht="30" customHeight="1">
      <c r="B19" s="607" t="s">
        <v>379</v>
      </c>
      <c r="C19" s="648">
        <v>4946.9641852968125</v>
      </c>
      <c r="D19" s="647">
        <v>891.05555171576566</v>
      </c>
      <c r="E19" s="648">
        <v>489.8781411485113</v>
      </c>
      <c r="F19" s="648">
        <v>378.13943582635221</v>
      </c>
      <c r="G19" s="79">
        <v>6706.0373139874418</v>
      </c>
      <c r="H19" s="647">
        <v>6216.1591728389303</v>
      </c>
      <c r="Z19" s="12"/>
      <c r="AA19" s="13"/>
    </row>
    <row r="20" spans="2:27" ht="30" customHeight="1">
      <c r="B20" s="607" t="s">
        <v>380</v>
      </c>
      <c r="C20" s="649">
        <v>5036.665550348328</v>
      </c>
      <c r="D20" s="648">
        <v>904.01710058350477</v>
      </c>
      <c r="E20" s="648">
        <v>496.66883255050078</v>
      </c>
      <c r="F20" s="648">
        <v>371.33511910098724</v>
      </c>
      <c r="G20" s="79">
        <v>6808.6866025833206</v>
      </c>
      <c r="H20" s="647">
        <v>6312.0177700328195</v>
      </c>
      <c r="Z20" s="12"/>
      <c r="AA20" s="13"/>
    </row>
    <row r="21" spans="2:27" ht="30" customHeight="1">
      <c r="B21" s="607" t="s">
        <v>381</v>
      </c>
      <c r="C21" s="649">
        <v>5112.5309610239692</v>
      </c>
      <c r="D21" s="648">
        <v>915.04926273631725</v>
      </c>
      <c r="E21" s="648">
        <v>502.43597345462473</v>
      </c>
      <c r="F21" s="648">
        <v>337.24543933053775</v>
      </c>
      <c r="G21" s="79">
        <v>6867.2616365454496</v>
      </c>
      <c r="H21" s="647">
        <v>6364.8256630908245</v>
      </c>
      <c r="Z21" s="12"/>
      <c r="AA21" s="13"/>
    </row>
    <row r="22" spans="2:27" ht="30" customHeight="1">
      <c r="B22" s="607" t="s">
        <v>382</v>
      </c>
      <c r="C22" s="649">
        <v>5203.8651317131826</v>
      </c>
      <c r="D22" s="648">
        <v>925.3820122048885</v>
      </c>
      <c r="E22" s="648">
        <v>505.42978653383523</v>
      </c>
      <c r="F22" s="648">
        <v>370.55915017048528</v>
      </c>
      <c r="G22" s="79">
        <v>7005.2360806223915</v>
      </c>
      <c r="H22" s="647">
        <v>6499.8062940885557</v>
      </c>
      <c r="Z22" s="12"/>
      <c r="AA22" s="13"/>
    </row>
    <row r="23" spans="2:27" ht="30" customHeight="1">
      <c r="B23" s="607" t="s">
        <v>383</v>
      </c>
      <c r="C23" s="649">
        <v>5301.7043060358646</v>
      </c>
      <c r="D23" s="648">
        <v>941.55227038715589</v>
      </c>
      <c r="E23" s="648">
        <v>506.46209527867575</v>
      </c>
      <c r="F23" s="648">
        <v>373.02102938499905</v>
      </c>
      <c r="G23" s="79">
        <v>7122.7397010866944</v>
      </c>
      <c r="H23" s="647">
        <v>6616.277605808019</v>
      </c>
      <c r="Z23" s="12"/>
      <c r="AA23" s="13"/>
    </row>
    <row r="24" spans="2:27" ht="30" customHeight="1">
      <c r="B24" s="607" t="s">
        <v>384</v>
      </c>
      <c r="C24" s="649">
        <v>5400.0480476043549</v>
      </c>
      <c r="D24" s="648">
        <v>953.70900973847665</v>
      </c>
      <c r="E24" s="648">
        <v>521.5301863832517</v>
      </c>
      <c r="F24" s="648">
        <v>378.26884400439479</v>
      </c>
      <c r="G24" s="79">
        <v>7253.5560877304779</v>
      </c>
      <c r="H24" s="647">
        <v>6732.025901347226</v>
      </c>
      <c r="Z24" s="12"/>
      <c r="AA24" s="13"/>
    </row>
    <row r="25" spans="2:27" ht="30" customHeight="1">
      <c r="B25" s="607" t="s">
        <v>385</v>
      </c>
      <c r="C25" s="649">
        <v>5477.0877952900501</v>
      </c>
      <c r="D25" s="648">
        <v>964.6219411836197</v>
      </c>
      <c r="E25" s="648">
        <v>527.06691865632877</v>
      </c>
      <c r="F25" s="648">
        <v>399.59413941251933</v>
      </c>
      <c r="G25" s="79">
        <v>7368.3707945425185</v>
      </c>
      <c r="H25" s="647">
        <v>6841.3038758861894</v>
      </c>
      <c r="Z25" s="12"/>
      <c r="AA25" s="13"/>
    </row>
    <row r="26" spans="2:27" ht="30" customHeight="1">
      <c r="B26" s="607" t="s">
        <v>386</v>
      </c>
      <c r="C26" s="649">
        <v>5537.841369038003</v>
      </c>
      <c r="D26" s="648">
        <v>975.24053546782955</v>
      </c>
      <c r="E26" s="648">
        <v>524.20295183228973</v>
      </c>
      <c r="F26" s="648">
        <v>353.15648438642847</v>
      </c>
      <c r="G26" s="79">
        <v>7390.4413407245502</v>
      </c>
      <c r="H26" s="647">
        <v>6866.2383888922614</v>
      </c>
      <c r="Z26" s="12"/>
      <c r="AA26" s="13"/>
    </row>
    <row r="27" spans="2:27" ht="30" customHeight="1">
      <c r="B27" s="607" t="s">
        <v>387</v>
      </c>
      <c r="C27" s="649">
        <v>5611.7346379491128</v>
      </c>
      <c r="D27" s="648">
        <v>992.16739866687203</v>
      </c>
      <c r="E27" s="648">
        <v>518.36950809112477</v>
      </c>
      <c r="F27" s="648">
        <v>347.75329326118072</v>
      </c>
      <c r="G27" s="79">
        <v>7470.0248379682907</v>
      </c>
      <c r="H27" s="647">
        <v>6951.6553298771651</v>
      </c>
      <c r="Z27" s="12"/>
      <c r="AA27" s="13"/>
    </row>
    <row r="28" spans="2:27" ht="30" customHeight="1">
      <c r="B28" s="607" t="s">
        <v>388</v>
      </c>
      <c r="C28" s="649">
        <v>5729.5510175015725</v>
      </c>
      <c r="D28" s="648">
        <v>1005.0358707569701</v>
      </c>
      <c r="E28" s="648">
        <v>514.31450642884647</v>
      </c>
      <c r="F28" s="648">
        <v>341.44607679796576</v>
      </c>
      <c r="G28" s="79">
        <v>7590.3474714853546</v>
      </c>
      <c r="H28" s="647">
        <v>7076.0329650565081</v>
      </c>
      <c r="Z28" s="12"/>
      <c r="AA28" s="13"/>
    </row>
    <row r="29" spans="2:27" ht="30" customHeight="1">
      <c r="B29" s="607" t="s">
        <v>389</v>
      </c>
      <c r="C29" s="649">
        <v>5801.2756702132665</v>
      </c>
      <c r="D29" s="648">
        <v>1016.6521233161498</v>
      </c>
      <c r="E29" s="648">
        <v>510.56869245430551</v>
      </c>
      <c r="F29" s="648">
        <v>345.24880147272472</v>
      </c>
      <c r="G29" s="79">
        <v>7673.745287456446</v>
      </c>
      <c r="H29" s="647">
        <v>7163.1765950021409</v>
      </c>
      <c r="Z29" s="12"/>
      <c r="AA29" s="13"/>
    </row>
    <row r="30" spans="2:27" ht="30" customHeight="1">
      <c r="B30" s="607" t="s">
        <v>390</v>
      </c>
      <c r="C30" s="649">
        <v>5865.6949303010097</v>
      </c>
      <c r="D30" s="648">
        <v>1027.9820350601979</v>
      </c>
      <c r="E30" s="648">
        <v>511.13086426171253</v>
      </c>
      <c r="F30" s="648">
        <v>348.32303347627101</v>
      </c>
      <c r="G30" s="79">
        <v>7753.1308630991907</v>
      </c>
      <c r="H30" s="647">
        <v>7241.9999988374784</v>
      </c>
      <c r="Z30" s="12"/>
      <c r="AA30" s="13"/>
    </row>
    <row r="31" spans="2:27" ht="30" customHeight="1">
      <c r="B31" s="607" t="s">
        <v>391</v>
      </c>
      <c r="C31" s="649">
        <v>5908.8984559169048</v>
      </c>
      <c r="D31" s="648">
        <v>1045.9290828085905</v>
      </c>
      <c r="E31" s="648">
        <v>509.33830655048399</v>
      </c>
      <c r="F31" s="648">
        <v>353.59673920656275</v>
      </c>
      <c r="G31" s="79">
        <v>7817.7625844825425</v>
      </c>
      <c r="H31" s="647">
        <v>7308.4242779320584</v>
      </c>
      <c r="Z31" s="12"/>
      <c r="AA31" s="13"/>
    </row>
    <row r="32" spans="2:27" ht="30" customHeight="1">
      <c r="B32" s="540" t="s">
        <v>392</v>
      </c>
      <c r="C32" s="649">
        <v>6102.7578613550177</v>
      </c>
      <c r="D32" s="648">
        <v>1059.7916317936233</v>
      </c>
      <c r="E32" s="648">
        <v>500.00233395000151</v>
      </c>
      <c r="F32" s="648">
        <v>367.97331198077097</v>
      </c>
      <c r="G32" s="79">
        <v>8030.5251390794128</v>
      </c>
      <c r="H32" s="647">
        <v>7530.5228051294116</v>
      </c>
      <c r="Z32" s="12"/>
      <c r="AA32" s="13"/>
    </row>
    <row r="33" spans="1:27" ht="30" customHeight="1">
      <c r="B33" s="540" t="s">
        <v>393</v>
      </c>
      <c r="C33" s="649">
        <v>6195.5619913472046</v>
      </c>
      <c r="D33" s="648">
        <v>1072.2856088735127</v>
      </c>
      <c r="E33" s="648">
        <v>484.06499129763756</v>
      </c>
      <c r="F33" s="648">
        <v>373.36838862379977</v>
      </c>
      <c r="G33" s="79">
        <v>8125.2809801421545</v>
      </c>
      <c r="H33" s="647">
        <v>7641.2159888445167</v>
      </c>
      <c r="Z33" s="12"/>
      <c r="AA33" s="13"/>
    </row>
    <row r="34" spans="1:27" ht="30" customHeight="1">
      <c r="B34" s="540" t="s">
        <v>394</v>
      </c>
      <c r="C34" s="649">
        <v>6240.917648017692</v>
      </c>
      <c r="D34" s="648">
        <v>1084.3436332658016</v>
      </c>
      <c r="E34" s="648">
        <v>471.77117185361578</v>
      </c>
      <c r="F34" s="648">
        <v>386.2615202023955</v>
      </c>
      <c r="G34" s="79">
        <v>8183.2939733395051</v>
      </c>
      <c r="H34" s="647">
        <v>7711.5228014858894</v>
      </c>
      <c r="Z34" s="12"/>
      <c r="AA34" s="13"/>
    </row>
    <row r="35" spans="1:27" ht="30" customHeight="1">
      <c r="B35" s="540" t="s">
        <v>395</v>
      </c>
      <c r="C35" s="649">
        <v>6419.3314831720581</v>
      </c>
      <c r="D35" s="648">
        <v>1102.9110118745116</v>
      </c>
      <c r="E35" s="648">
        <v>461.48169056832796</v>
      </c>
      <c r="F35" s="648">
        <v>403.46162218357051</v>
      </c>
      <c r="G35" s="79">
        <v>8387.1858077984689</v>
      </c>
      <c r="H35" s="647">
        <v>7925.7041172301406</v>
      </c>
      <c r="Z35" s="12"/>
      <c r="AA35" s="13"/>
    </row>
    <row r="36" spans="1:27" ht="30" customHeight="1">
      <c r="B36" s="540" t="s">
        <v>396</v>
      </c>
      <c r="C36" s="649">
        <v>6512.9156856991867</v>
      </c>
      <c r="D36" s="648">
        <v>1117.2156562838768</v>
      </c>
      <c r="E36" s="648">
        <v>459.47894362948836</v>
      </c>
      <c r="F36" s="648">
        <v>389.93191341574732</v>
      </c>
      <c r="G36" s="79">
        <v>8479.5421990282994</v>
      </c>
      <c r="H36" s="647">
        <v>8020.0632553988116</v>
      </c>
      <c r="Z36" s="12"/>
      <c r="AA36" s="13"/>
    </row>
    <row r="37" spans="1:27" ht="30" customHeight="1">
      <c r="B37" s="540" t="s">
        <v>397</v>
      </c>
      <c r="C37" s="649">
        <v>6687.9701769729854</v>
      </c>
      <c r="D37" s="648">
        <v>1130.1904807172871</v>
      </c>
      <c r="E37" s="648">
        <v>469.57272268824215</v>
      </c>
      <c r="F37" s="648">
        <v>401.35482980288816</v>
      </c>
      <c r="G37" s="79">
        <v>8689.0882101814022</v>
      </c>
      <c r="H37" s="647">
        <v>8219.5154874931613</v>
      </c>
      <c r="Z37" s="12"/>
      <c r="AA37" s="13"/>
    </row>
    <row r="38" spans="1:27" ht="30" customHeight="1">
      <c r="B38" s="540" t="s">
        <v>398</v>
      </c>
      <c r="C38" s="649">
        <v>6785.0451573021728</v>
      </c>
      <c r="D38" s="648">
        <v>1142.97232783093</v>
      </c>
      <c r="E38" s="648">
        <v>474.13068087597594</v>
      </c>
      <c r="F38" s="648">
        <v>433.61146386249442</v>
      </c>
      <c r="G38" s="79">
        <v>8835.7596298715744</v>
      </c>
      <c r="H38" s="647">
        <v>8361.628948995598</v>
      </c>
      <c r="Z38" s="12"/>
      <c r="AA38" s="13"/>
    </row>
    <row r="39" spans="1:27" ht="30" customHeight="1">
      <c r="B39" s="540" t="s">
        <v>399</v>
      </c>
      <c r="C39" s="649">
        <v>6990.686366257426</v>
      </c>
      <c r="D39" s="648">
        <v>1163.3112601068435</v>
      </c>
      <c r="E39" s="648">
        <v>481.69161757093855</v>
      </c>
      <c r="F39" s="648">
        <v>460.78817837920417</v>
      </c>
      <c r="G39" s="79">
        <v>9096.4774223144123</v>
      </c>
      <c r="H39" s="647">
        <v>8614.7858047434729</v>
      </c>
      <c r="Z39" s="12"/>
      <c r="AA39" s="13"/>
    </row>
    <row r="40" spans="1:27" ht="30" customHeight="1">
      <c r="B40" s="608" t="s">
        <v>442</v>
      </c>
      <c r="C40" s="649">
        <v>7064.2110326602669</v>
      </c>
      <c r="D40" s="648">
        <v>1178.6778812905281</v>
      </c>
      <c r="E40" s="648">
        <v>481.50632873241091</v>
      </c>
      <c r="F40" s="648">
        <v>481.80914011461687</v>
      </c>
      <c r="G40" s="79">
        <v>9206.2043827978232</v>
      </c>
      <c r="H40" s="647">
        <v>8724.6980540654131</v>
      </c>
      <c r="Z40" s="12"/>
      <c r="AA40" s="13"/>
    </row>
    <row r="41" spans="1:27" ht="30" customHeight="1">
      <c r="B41" s="608" t="s">
        <v>443</v>
      </c>
      <c r="C41" s="649">
        <v>7121.8351228228748</v>
      </c>
      <c r="D41" s="648">
        <v>1192.6165515410421</v>
      </c>
      <c r="E41" s="648">
        <v>481.19791838115941</v>
      </c>
      <c r="F41" s="648">
        <v>490.05221955734851</v>
      </c>
      <c r="G41" s="79">
        <v>9285.7018123024263</v>
      </c>
      <c r="H41" s="647">
        <v>8804.5038939212664</v>
      </c>
      <c r="Z41" s="12"/>
      <c r="AA41" s="13"/>
    </row>
    <row r="42" spans="1:27" ht="30" customHeight="1">
      <c r="B42" s="608" t="s">
        <v>444</v>
      </c>
      <c r="C42" s="649">
        <v>7183.1195066174114</v>
      </c>
      <c r="D42" s="648">
        <v>1206.2303822784033</v>
      </c>
      <c r="E42" s="648">
        <v>486.73837311126181</v>
      </c>
      <c r="F42" s="648">
        <v>503.55216274980882</v>
      </c>
      <c r="G42" s="79">
        <v>9379.6404247568862</v>
      </c>
      <c r="H42" s="647">
        <v>8892.9020516456239</v>
      </c>
      <c r="Z42" s="12"/>
      <c r="AA42" s="13"/>
    </row>
    <row r="43" spans="1:27" ht="30" customHeight="1">
      <c r="B43" s="608" t="s">
        <v>445</v>
      </c>
      <c r="C43" s="649">
        <v>7256.1586426835393</v>
      </c>
      <c r="D43" s="648">
        <v>1227.325</v>
      </c>
      <c r="E43" s="648">
        <v>489.97499999999997</v>
      </c>
      <c r="F43" s="648">
        <v>501.47500000000002</v>
      </c>
      <c r="G43" s="79">
        <v>9474.9336426835398</v>
      </c>
      <c r="H43" s="647">
        <v>8984.9586426835394</v>
      </c>
      <c r="Z43" s="12"/>
      <c r="AA43" s="13"/>
    </row>
    <row r="44" spans="1:27" ht="30" customHeight="1">
      <c r="B44" s="540" t="s">
        <v>404</v>
      </c>
      <c r="C44" s="649">
        <v>7384.9448696518084</v>
      </c>
      <c r="D44" s="648">
        <v>1246.5264968390795</v>
      </c>
      <c r="E44" s="648">
        <v>486.53572413955004</v>
      </c>
      <c r="F44" s="648">
        <v>498.1450599960632</v>
      </c>
      <c r="G44" s="79">
        <v>9616.1521506265017</v>
      </c>
      <c r="H44" s="647">
        <v>9129.6164264869512</v>
      </c>
      <c r="Z44" s="12"/>
      <c r="AA44" s="13"/>
    </row>
    <row r="45" spans="1:27" ht="30" customHeight="1">
      <c r="B45" s="608" t="s">
        <v>405</v>
      </c>
      <c r="C45" s="649">
        <v>7491.5762942419742</v>
      </c>
      <c r="D45" s="648">
        <v>1264.2795134570033</v>
      </c>
      <c r="E45" s="648">
        <v>477.98605878763988</v>
      </c>
      <c r="F45" s="648">
        <v>511.9405637138463</v>
      </c>
      <c r="G45" s="79">
        <v>9745.7824302004628</v>
      </c>
      <c r="H45" s="647">
        <v>9267.7963714128236</v>
      </c>
      <c r="Z45" s="12"/>
      <c r="AA45" s="13"/>
    </row>
    <row r="46" spans="1:27" ht="30" customHeight="1">
      <c r="B46" s="608" t="s">
        <v>414</v>
      </c>
      <c r="C46" s="649">
        <v>7603.882903661799</v>
      </c>
      <c r="D46" s="648">
        <v>1281.5433403397326</v>
      </c>
      <c r="E46" s="648">
        <v>465.67043474793996</v>
      </c>
      <c r="F46" s="648">
        <v>522.35534145731015</v>
      </c>
      <c r="G46" s="79">
        <v>9873.4520202067833</v>
      </c>
      <c r="H46" s="647">
        <v>9407.7815854588425</v>
      </c>
      <c r="Z46" s="12"/>
      <c r="AA46" s="13"/>
    </row>
    <row r="47" spans="1:27" ht="15.6">
      <c r="A47" s="92"/>
      <c r="B47" s="608" t="s">
        <v>413</v>
      </c>
      <c r="C47" s="649">
        <v>7742.203392465759</v>
      </c>
      <c r="D47" s="648">
        <v>1306.9674374598342</v>
      </c>
      <c r="E47" s="648">
        <v>459.74209499559288</v>
      </c>
      <c r="F47" s="648">
        <v>522.06257202982556</v>
      </c>
      <c r="G47" s="79">
        <v>10030.97549695101</v>
      </c>
      <c r="H47" s="647">
        <v>9571.2334019554182</v>
      </c>
      <c r="Z47" s="12"/>
      <c r="AA47" s="13"/>
    </row>
    <row r="48" spans="1:27" ht="15.6">
      <c r="B48" s="609" t="s">
        <v>436</v>
      </c>
      <c r="C48" s="649">
        <v>7805.9427586380052</v>
      </c>
      <c r="D48" s="648">
        <v>1306.9674374598342</v>
      </c>
      <c r="E48" s="648">
        <v>454.43339123188127</v>
      </c>
      <c r="F48" s="648">
        <v>526.67364765973116</v>
      </c>
      <c r="G48" s="79">
        <v>10094.017234989451</v>
      </c>
      <c r="H48" s="647">
        <v>9639.5838437575694</v>
      </c>
      <c r="Z48" s="12"/>
      <c r="AA48" s="13"/>
    </row>
    <row r="49" spans="2:27" ht="15.6">
      <c r="B49" s="608" t="s">
        <v>440</v>
      </c>
      <c r="C49" s="649">
        <v>7872.6452359973537</v>
      </c>
      <c r="D49" s="648">
        <v>1319.8152538433785</v>
      </c>
      <c r="E49" s="648">
        <v>445.43096670404151</v>
      </c>
      <c r="F49" s="648">
        <v>532.5606189577428</v>
      </c>
      <c r="G49" s="79">
        <v>10170.452075502517</v>
      </c>
      <c r="H49" s="647">
        <v>9725.0211087984753</v>
      </c>
      <c r="Z49" s="12"/>
      <c r="AA49" s="13"/>
    </row>
    <row r="50" spans="2:27" ht="15.6">
      <c r="B50" s="593" t="s">
        <v>441</v>
      </c>
      <c r="C50" s="649">
        <v>7933.8631133503523</v>
      </c>
      <c r="D50" s="648">
        <v>1332.4422310851373</v>
      </c>
      <c r="E50" s="648">
        <v>439.16159694584417</v>
      </c>
      <c r="F50" s="648">
        <v>522.35024085967302</v>
      </c>
      <c r="G50" s="79">
        <v>10227.817182241006</v>
      </c>
      <c r="H50" s="647">
        <v>9788.6555852951624</v>
      </c>
      <c r="I50" s="517"/>
    </row>
    <row r="51" spans="2:27" ht="15.6">
      <c r="B51" s="593" t="s">
        <v>447</v>
      </c>
      <c r="C51" s="649">
        <v>7992.6346150793643</v>
      </c>
      <c r="D51" s="648">
        <v>1352.8493217989835</v>
      </c>
      <c r="E51" s="648">
        <v>433.03764075890774</v>
      </c>
      <c r="F51" s="648">
        <v>535.10722458036639</v>
      </c>
      <c r="G51" s="79">
        <v>10313.628802217621</v>
      </c>
      <c r="H51" s="647">
        <v>9880.591161458713</v>
      </c>
      <c r="I51" s="578"/>
    </row>
    <row r="52" spans="2:27" ht="15.6">
      <c r="B52" s="593" t="s">
        <v>448</v>
      </c>
      <c r="C52" s="666">
        <v>8138.51281145551</v>
      </c>
      <c r="D52" s="666">
        <v>1370.4322713182473</v>
      </c>
      <c r="E52" s="666">
        <v>430.23904305655088</v>
      </c>
      <c r="F52" s="666">
        <v>551.97017520045074</v>
      </c>
      <c r="G52" s="583">
        <v>10491.154301030758</v>
      </c>
      <c r="H52" s="647">
        <v>10060.915257974208</v>
      </c>
      <c r="I52" s="578"/>
    </row>
    <row r="53" spans="2:27" ht="15.6">
      <c r="B53" s="610" t="s">
        <v>210</v>
      </c>
      <c r="C53" s="631" t="s">
        <v>211</v>
      </c>
      <c r="D53" s="631"/>
      <c r="E53" s="631"/>
      <c r="F53" s="631"/>
      <c r="G53" s="631"/>
      <c r="H53" s="659"/>
    </row>
  </sheetData>
  <mergeCells count="2">
    <mergeCell ref="C2:G2"/>
    <mergeCell ref="B2:B3"/>
  </mergeCells>
  <phoneticPr fontId="271" type="noConversion"/>
  <printOptions horizontalCentered="1"/>
  <pageMargins left="1" right="1" top="0.75" bottom="0.75" header="0.3" footer="0.3"/>
  <pageSetup scale="55"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52"/>
  <sheetViews>
    <sheetView topLeftCell="A39" workbookViewId="0">
      <selection activeCell="C47" sqref="C47:H51"/>
    </sheetView>
  </sheetViews>
  <sheetFormatPr defaultColWidth="6.44140625" defaultRowHeight="13.8"/>
  <cols>
    <col min="1" max="1" width="1.44140625" style="13" customWidth="1"/>
    <col min="2" max="2" width="22" style="13" customWidth="1"/>
    <col min="3" max="3" width="12.109375" style="13" customWidth="1"/>
    <col min="4" max="5" width="15" style="13" customWidth="1"/>
    <col min="6" max="6" width="18.88671875" style="13" customWidth="1"/>
    <col min="7" max="7" width="15" style="13" customWidth="1"/>
    <col min="8" max="8" width="17.109375" style="13" customWidth="1"/>
    <col min="9" max="9" width="10.109375" style="13" customWidth="1"/>
    <col min="10" max="22" width="6.88671875" style="13" customWidth="1"/>
    <col min="23" max="26" width="6.44140625" style="13" customWidth="1"/>
    <col min="27" max="27" width="7.109375" style="12" customWidth="1"/>
    <col min="28" max="28" width="1.44140625" style="13" customWidth="1"/>
    <col min="29" max="242" width="9.109375" style="13" customWidth="1"/>
    <col min="243" max="243" width="6" style="13" customWidth="1"/>
    <col min="244" max="244" width="3.44140625" style="13" customWidth="1"/>
    <col min="245" max="245" width="8.109375" style="13" customWidth="1"/>
    <col min="246" max="248" width="6.44140625" style="13" customWidth="1"/>
    <col min="249" max="249" width="6.109375" style="13" customWidth="1"/>
    <col min="250" max="250" width="8" style="13" customWidth="1"/>
    <col min="251" max="251" width="6.44140625" style="13" customWidth="1"/>
    <col min="252" max="252" width="6.88671875" style="13" customWidth="1"/>
    <col min="253" max="253" width="8" style="13" customWidth="1"/>
    <col min="254" max="254" width="8.44140625" style="13" customWidth="1"/>
    <col min="255" max="16384" width="6.44140625" style="13"/>
  </cols>
  <sheetData>
    <row r="1" spans="1:27" s="84" customFormat="1" ht="27.75" customHeight="1">
      <c r="B1" s="64" t="s">
        <v>345</v>
      </c>
      <c r="C1" s="531"/>
      <c r="D1" s="532"/>
      <c r="E1" s="532"/>
      <c r="F1" s="532"/>
      <c r="G1" s="532"/>
      <c r="H1" s="532"/>
      <c r="I1" s="89"/>
      <c r="J1" s="90"/>
      <c r="K1" s="90"/>
      <c r="L1" s="90"/>
      <c r="M1" s="90"/>
      <c r="N1" s="90"/>
      <c r="O1" s="90"/>
      <c r="P1" s="90"/>
      <c r="Q1" s="90"/>
      <c r="R1" s="90"/>
      <c r="S1" s="90"/>
      <c r="T1" s="90"/>
      <c r="U1" s="90"/>
      <c r="V1" s="90"/>
      <c r="AA1" s="90"/>
    </row>
    <row r="2" spans="1:27" ht="24" customHeight="1">
      <c r="B2" s="858" t="s">
        <v>422</v>
      </c>
      <c r="C2" s="822" t="s">
        <v>295</v>
      </c>
      <c r="D2" s="865"/>
      <c r="E2" s="865"/>
      <c r="F2" s="865"/>
      <c r="G2" s="865"/>
      <c r="H2" s="68"/>
      <c r="Z2" s="12"/>
      <c r="AA2" s="13"/>
    </row>
    <row r="3" spans="1:27" s="12" customFormat="1" ht="60.75" customHeight="1">
      <c r="B3" s="859"/>
      <c r="C3" s="407" t="s">
        <v>226</v>
      </c>
      <c r="D3" s="407" t="s">
        <v>39</v>
      </c>
      <c r="E3" s="81" t="s">
        <v>423</v>
      </c>
      <c r="F3" s="81" t="s">
        <v>406</v>
      </c>
      <c r="G3" s="411" t="s">
        <v>72</v>
      </c>
      <c r="H3" s="514" t="s">
        <v>429</v>
      </c>
      <c r="I3" s="13"/>
      <c r="J3" s="13"/>
      <c r="K3" s="13"/>
      <c r="L3" s="13"/>
      <c r="M3" s="13"/>
      <c r="N3" s="13"/>
      <c r="O3" s="13"/>
      <c r="P3" s="13"/>
      <c r="Q3" s="13"/>
    </row>
    <row r="4" spans="1:27" ht="30" customHeight="1">
      <c r="B4" s="540" t="s">
        <v>365</v>
      </c>
      <c r="C4" s="85">
        <v>7.6976053641745921</v>
      </c>
      <c r="D4" s="85">
        <v>8.6419133744416285</v>
      </c>
      <c r="E4" s="86">
        <v>4.7056075880411754</v>
      </c>
      <c r="F4" s="86">
        <v>3.5622412236639605</v>
      </c>
      <c r="G4" s="86">
        <v>7.2858241861201662</v>
      </c>
      <c r="H4" s="86">
        <v>7.5198766692643204</v>
      </c>
      <c r="K4" s="445"/>
      <c r="AA4" s="13"/>
    </row>
    <row r="5" spans="1:27" ht="30" customHeight="1">
      <c r="B5" s="540" t="s">
        <v>366</v>
      </c>
      <c r="C5" s="85">
        <v>-6.6841197312589173</v>
      </c>
      <c r="D5" s="85">
        <v>8.5338784280305333</v>
      </c>
      <c r="E5" s="86">
        <v>0.54442576342364646</v>
      </c>
      <c r="F5" s="86">
        <v>2.0396334804375158</v>
      </c>
      <c r="G5" s="86">
        <v>-3.7449314911247882</v>
      </c>
      <c r="H5" s="86">
        <v>-4.1238366267379689</v>
      </c>
      <c r="AA5" s="13"/>
    </row>
    <row r="6" spans="1:27" ht="30" customHeight="1">
      <c r="B6" s="540" t="s">
        <v>367</v>
      </c>
      <c r="C6" s="85">
        <v>0.22171671540426985</v>
      </c>
      <c r="D6" s="85">
        <v>-11.159910957102866</v>
      </c>
      <c r="E6" s="86">
        <v>-8.1640968417110855</v>
      </c>
      <c r="F6" s="86">
        <v>0.85731913785478753</v>
      </c>
      <c r="G6" s="86">
        <v>-1.9613193011567063</v>
      </c>
      <c r="H6" s="86">
        <v>-1.3867110881815421</v>
      </c>
      <c r="AA6" s="13"/>
    </row>
    <row r="7" spans="1:27" ht="30" customHeight="1">
      <c r="B7" s="540" t="s">
        <v>368</v>
      </c>
      <c r="C7" s="85">
        <v>0.75184594417048345</v>
      </c>
      <c r="D7" s="85">
        <v>0.85360265972845184</v>
      </c>
      <c r="E7" s="86">
        <v>-2.6898439582566454</v>
      </c>
      <c r="F7" s="86">
        <v>-12.189906247629949</v>
      </c>
      <c r="G7" s="86">
        <v>-0.40872872329136101</v>
      </c>
      <c r="H7" s="86">
        <v>-0.21193560542899093</v>
      </c>
      <c r="AA7" s="13"/>
    </row>
    <row r="8" spans="1:27" ht="30" customHeight="1">
      <c r="B8" s="540" t="s">
        <v>369</v>
      </c>
      <c r="C8" s="85">
        <v>0.59528021988238322</v>
      </c>
      <c r="D8" s="85">
        <v>0.88004220123616506</v>
      </c>
      <c r="E8" s="86">
        <v>1.198300115802823</v>
      </c>
      <c r="F8" s="86">
        <v>-9.6361975754760181</v>
      </c>
      <c r="G8" s="86">
        <v>4.9846035122840249E-2</v>
      </c>
      <c r="H8" s="86">
        <v>-4.6771485153584536E-2</v>
      </c>
      <c r="AA8" s="13"/>
    </row>
    <row r="9" spans="1:27" ht="30" customHeight="1">
      <c r="B9" s="540" t="s">
        <v>370</v>
      </c>
      <c r="C9" s="85">
        <v>0.58222026590738096</v>
      </c>
      <c r="D9" s="85">
        <v>0.62183733073651126</v>
      </c>
      <c r="E9" s="86">
        <v>1.3117118004087871</v>
      </c>
      <c r="F9" s="86">
        <v>-1.6194202625435139</v>
      </c>
      <c r="G9" s="86">
        <v>0.52249771814538803</v>
      </c>
      <c r="H9" s="86">
        <v>0.45527540251877952</v>
      </c>
      <c r="AA9" s="13"/>
    </row>
    <row r="10" spans="1:27" ht="30" customHeight="1">
      <c r="B10" s="540" t="s">
        <v>371</v>
      </c>
      <c r="C10" s="85">
        <v>0.81783763992477532</v>
      </c>
      <c r="D10" s="85">
        <v>2.659036512938016</v>
      </c>
      <c r="E10" s="86">
        <v>-1.3108691066667291</v>
      </c>
      <c r="F10" s="86">
        <v>-1.742474408269274</v>
      </c>
      <c r="G10" s="86">
        <v>0.73774043775853215</v>
      </c>
      <c r="H10" s="86">
        <v>0.91372101554550511</v>
      </c>
      <c r="AA10" s="13"/>
    </row>
    <row r="11" spans="1:27" ht="30" customHeight="1">
      <c r="A11" s="87"/>
      <c r="B11" s="540" t="s">
        <v>372</v>
      </c>
      <c r="C11" s="86">
        <v>0.18869993589960643</v>
      </c>
      <c r="D11" s="85">
        <v>2.8444876519362623</v>
      </c>
      <c r="E11" s="86">
        <v>3.3134620885010975</v>
      </c>
      <c r="F11" s="86">
        <v>2.250444299986313</v>
      </c>
      <c r="G11" s="85">
        <v>0.87346129944636175</v>
      </c>
      <c r="H11" s="86">
        <v>0.66847982234226322</v>
      </c>
      <c r="AA11" s="13"/>
    </row>
    <row r="12" spans="1:27" ht="30" customHeight="1">
      <c r="A12" s="87"/>
      <c r="B12" s="540" t="s">
        <v>373</v>
      </c>
      <c r="C12" s="86">
        <v>0.22994050604255278</v>
      </c>
      <c r="D12" s="85">
        <v>1.3288018346209469</v>
      </c>
      <c r="E12" s="86">
        <v>-1.1480554872157995</v>
      </c>
      <c r="F12" s="86">
        <v>-1.6733302839302979</v>
      </c>
      <c r="G12" s="85">
        <v>0.1593838150433271</v>
      </c>
      <c r="H12" s="86">
        <v>0.27210605033072</v>
      </c>
      <c r="AA12" s="13"/>
    </row>
    <row r="13" spans="1:27" ht="30" customHeight="1">
      <c r="A13" s="87"/>
      <c r="B13" s="540" t="s">
        <v>374</v>
      </c>
      <c r="C13" s="86">
        <v>0.55785268106677677</v>
      </c>
      <c r="D13" s="86">
        <v>0.61421210710375362</v>
      </c>
      <c r="E13" s="86">
        <v>-3.1089688460003657</v>
      </c>
      <c r="F13" s="86">
        <v>2.3231503379398646</v>
      </c>
      <c r="G13" s="86">
        <v>0.37072493552850005</v>
      </c>
      <c r="H13" s="86">
        <v>0.66648134379309454</v>
      </c>
      <c r="AA13" s="13"/>
    </row>
    <row r="14" spans="1:27" ht="30" customHeight="1">
      <c r="A14" s="87"/>
      <c r="B14" s="540" t="s">
        <v>375</v>
      </c>
      <c r="C14" s="86">
        <v>0.69505750571725855</v>
      </c>
      <c r="D14" s="85">
        <v>0.37961894564102749</v>
      </c>
      <c r="E14" s="86">
        <v>-2.902325925916756</v>
      </c>
      <c r="F14" s="86">
        <v>5.4972482171051809</v>
      </c>
      <c r="G14" s="86">
        <v>0.6394449663838202</v>
      </c>
      <c r="H14" s="86">
        <v>0.92918752436163743</v>
      </c>
      <c r="AA14" s="13"/>
    </row>
    <row r="15" spans="1:27" ht="30" customHeight="1">
      <c r="B15" s="540" t="s">
        <v>376</v>
      </c>
      <c r="C15" s="86">
        <v>0.3170262163797446</v>
      </c>
      <c r="D15" s="85">
        <v>0.84364514449248418</v>
      </c>
      <c r="E15" s="86">
        <v>-1.5500362894882045</v>
      </c>
      <c r="F15" s="86">
        <v>0.92333749251613995</v>
      </c>
      <c r="G15" s="85">
        <v>0.28310493294721084</v>
      </c>
      <c r="H15" s="86">
        <v>0.42737618429293889</v>
      </c>
      <c r="AA15" s="13"/>
    </row>
    <row r="16" spans="1:27" ht="30" customHeight="1">
      <c r="B16" s="607" t="s">
        <v>377</v>
      </c>
      <c r="C16" s="86">
        <v>0.47237635568406233</v>
      </c>
      <c r="D16" s="85">
        <v>1.0636611738854072</v>
      </c>
      <c r="E16" s="86">
        <v>0.21226001220757951</v>
      </c>
      <c r="F16" s="86">
        <v>2.6384936879677099</v>
      </c>
      <c r="G16" s="85">
        <v>0.65327011016225356</v>
      </c>
      <c r="H16" s="86">
        <v>0.68729493146311427</v>
      </c>
      <c r="AA16" s="13"/>
    </row>
    <row r="17" spans="2:27" ht="30" customHeight="1">
      <c r="B17" s="607" t="s">
        <v>378</v>
      </c>
      <c r="C17" s="86">
        <v>0.57701723676063921</v>
      </c>
      <c r="D17" s="85">
        <v>1.2140080706947884</v>
      </c>
      <c r="E17" s="86">
        <v>1.6931774595294087</v>
      </c>
      <c r="F17" s="86">
        <v>0.53307188346791179</v>
      </c>
      <c r="G17" s="85">
        <v>0.73741057572094348</v>
      </c>
      <c r="H17" s="86">
        <v>0.66401912352517911</v>
      </c>
      <c r="Z17" s="12"/>
      <c r="AA17" s="13"/>
    </row>
    <row r="18" spans="2:27" ht="30" customHeight="1">
      <c r="B18" s="607" t="s">
        <v>379</v>
      </c>
      <c r="C18" s="86">
        <v>0.8500976875116919</v>
      </c>
      <c r="D18" s="85">
        <v>2.1353898099247317</v>
      </c>
      <c r="E18" s="86">
        <v>2.5230333483251286</v>
      </c>
      <c r="F18" s="86">
        <v>-0.99837481104928827</v>
      </c>
      <c r="G18" s="85">
        <v>1.0330981415764882</v>
      </c>
      <c r="H18" s="86">
        <v>0.91751927366618702</v>
      </c>
      <c r="Z18" s="12"/>
      <c r="AA18" s="13"/>
    </row>
    <row r="19" spans="2:27" ht="30" customHeight="1">
      <c r="B19" s="607" t="s">
        <v>380</v>
      </c>
      <c r="C19" s="86">
        <v>1.8132608543664617</v>
      </c>
      <c r="D19" s="85">
        <v>1.4546285966998482</v>
      </c>
      <c r="E19" s="86">
        <v>1.3862001243960123</v>
      </c>
      <c r="F19" s="86">
        <v>-1.7994200235940525</v>
      </c>
      <c r="G19" s="85">
        <v>1.5306996336237546</v>
      </c>
      <c r="H19" s="86">
        <v>1.5420872363232974</v>
      </c>
      <c r="Z19" s="12"/>
      <c r="AA19" s="13"/>
    </row>
    <row r="20" spans="2:27" ht="30" customHeight="1">
      <c r="B20" s="607" t="s">
        <v>381</v>
      </c>
      <c r="C20" s="86">
        <v>1.5062626238979533</v>
      </c>
      <c r="D20" s="85">
        <v>1.2203488347390419</v>
      </c>
      <c r="E20" s="86">
        <v>1.1611642459037341</v>
      </c>
      <c r="F20" s="86">
        <v>-9.1803004932529859</v>
      </c>
      <c r="G20" s="85">
        <v>0.86029857711331204</v>
      </c>
      <c r="H20" s="86">
        <v>0.83662459425760005</v>
      </c>
      <c r="Z20" s="12"/>
      <c r="AA20" s="13"/>
    </row>
    <row r="21" spans="2:27" ht="30" customHeight="1">
      <c r="B21" s="607" t="s">
        <v>382</v>
      </c>
      <c r="C21" s="86">
        <v>1.7864766274377786</v>
      </c>
      <c r="D21" s="85">
        <v>1.1292014418625769</v>
      </c>
      <c r="E21" s="86">
        <v>0.59585961941095889</v>
      </c>
      <c r="F21" s="86">
        <v>9.8781797927581181</v>
      </c>
      <c r="G21" s="85">
        <v>2.0091624781366306</v>
      </c>
      <c r="H21" s="86">
        <v>2.1207278587451981</v>
      </c>
      <c r="Z21" s="12"/>
      <c r="AA21" s="13"/>
    </row>
    <row r="22" spans="2:27" ht="30" customHeight="1">
      <c r="B22" s="607" t="s">
        <v>383</v>
      </c>
      <c r="C22" s="86">
        <v>1.8801250963718275</v>
      </c>
      <c r="D22" s="85">
        <v>1.74741436174439</v>
      </c>
      <c r="E22" s="86">
        <v>0.20424374905165621</v>
      </c>
      <c r="F22" s="86">
        <v>0.66436875553637265</v>
      </c>
      <c r="G22" s="85">
        <v>1.6773684585639614</v>
      </c>
      <c r="H22" s="86">
        <v>1.7919197349833667</v>
      </c>
      <c r="Z22" s="12"/>
      <c r="AA22" s="13"/>
    </row>
    <row r="23" spans="2:27" ht="30" customHeight="1">
      <c r="B23" s="607" t="s">
        <v>384</v>
      </c>
      <c r="C23" s="86">
        <v>1.8549458040601792</v>
      </c>
      <c r="D23" s="85">
        <v>1.2911380210810961</v>
      </c>
      <c r="E23" s="86">
        <v>2.9751666008262418</v>
      </c>
      <c r="F23" s="86">
        <v>1.4068414931050341</v>
      </c>
      <c r="G23" s="85">
        <v>1.8366020960140617</v>
      </c>
      <c r="H23" s="86">
        <v>1.7494473846985983</v>
      </c>
      <c r="Z23" s="12"/>
      <c r="AA23" s="13"/>
    </row>
    <row r="24" spans="2:27" ht="30" customHeight="1">
      <c r="B24" s="607" t="s">
        <v>385</v>
      </c>
      <c r="C24" s="86">
        <v>1.4266493002756278</v>
      </c>
      <c r="D24" s="85">
        <v>1.1442621736514269</v>
      </c>
      <c r="E24" s="86">
        <v>1.0616321773191402</v>
      </c>
      <c r="F24" s="86">
        <v>5.6376029234585161</v>
      </c>
      <c r="G24" s="85">
        <v>1.5828747365206368</v>
      </c>
      <c r="H24" s="86">
        <v>1.6232554084067772</v>
      </c>
      <c r="Z24" s="12"/>
      <c r="AA24" s="13"/>
    </row>
    <row r="25" spans="2:27" ht="30" customHeight="1">
      <c r="B25" s="607" t="s">
        <v>386</v>
      </c>
      <c r="C25" s="86">
        <v>1.109231329105171</v>
      </c>
      <c r="D25" s="85">
        <v>1.1008037274354905</v>
      </c>
      <c r="E25" s="86">
        <v>-0.54337821681926357</v>
      </c>
      <c r="F25" s="86">
        <v>-11.621205229476885</v>
      </c>
      <c r="G25" s="85">
        <v>0.29953088406433892</v>
      </c>
      <c r="H25" s="86">
        <v>0.36447018665491271</v>
      </c>
      <c r="Z25" s="12"/>
      <c r="AA25" s="13"/>
    </row>
    <row r="26" spans="2:27" ht="30" customHeight="1">
      <c r="B26" s="607" t="s">
        <v>387</v>
      </c>
      <c r="C26" s="86">
        <v>1.3343334340388537</v>
      </c>
      <c r="D26" s="85">
        <v>1.7356603405458912</v>
      </c>
      <c r="E26" s="86">
        <v>-1.1128216124641881</v>
      </c>
      <c r="F26" s="86">
        <v>-1.5299708101453149</v>
      </c>
      <c r="G26" s="85">
        <v>1.0768436359165747</v>
      </c>
      <c r="H26" s="86">
        <v>1.2440136235742187</v>
      </c>
      <c r="Z26" s="12"/>
      <c r="AA26" s="13"/>
    </row>
    <row r="27" spans="2:27" ht="30" customHeight="1">
      <c r="B27" s="607" t="s">
        <v>388</v>
      </c>
      <c r="C27" s="86">
        <v>2.0994645533616563</v>
      </c>
      <c r="D27" s="85">
        <v>1.2970061410391764</v>
      </c>
      <c r="E27" s="86">
        <v>-0.78226083883882325</v>
      </c>
      <c r="F27" s="86">
        <v>-1.8137043086110793</v>
      </c>
      <c r="G27" s="85">
        <v>1.610739403509001</v>
      </c>
      <c r="H27" s="86">
        <v>1.7891801200900659</v>
      </c>
      <c r="Z27" s="12"/>
      <c r="AA27" s="13"/>
    </row>
    <row r="28" spans="2:27" ht="30" customHeight="1">
      <c r="B28" s="607" t="s">
        <v>389</v>
      </c>
      <c r="C28" s="86">
        <v>1.2518372293501443</v>
      </c>
      <c r="D28" s="85">
        <v>1.1558047724635543</v>
      </c>
      <c r="E28" s="86">
        <v>-0.72831194292965051</v>
      </c>
      <c r="F28" s="86">
        <v>1.1137116321324783</v>
      </c>
      <c r="G28" s="85">
        <v>1.0987351538831689</v>
      </c>
      <c r="H28" s="86">
        <v>1.2315322777038062</v>
      </c>
      <c r="Z28" s="12"/>
      <c r="AA28" s="13"/>
    </row>
    <row r="29" spans="2:27" ht="30" customHeight="1">
      <c r="B29" s="607" t="s">
        <v>390</v>
      </c>
      <c r="C29" s="86">
        <v>1.1104326660169761</v>
      </c>
      <c r="D29" s="85">
        <v>1.1144334904934681</v>
      </c>
      <c r="E29" s="86">
        <v>0.1101069877012435</v>
      </c>
      <c r="F29" s="86">
        <v>0.89043958746057683</v>
      </c>
      <c r="G29" s="85">
        <v>1.0345088697758769</v>
      </c>
      <c r="H29" s="86">
        <v>1.100397327776804</v>
      </c>
      <c r="Z29" s="12"/>
      <c r="AA29" s="13"/>
    </row>
    <row r="30" spans="2:27" ht="30" customHeight="1">
      <c r="B30" s="607" t="s">
        <v>391</v>
      </c>
      <c r="C30" s="86">
        <v>0.73654573122638567</v>
      </c>
      <c r="D30" s="85">
        <v>1.7458522752629335</v>
      </c>
      <c r="E30" s="86">
        <v>-0.35070425923461812</v>
      </c>
      <c r="F30" s="86">
        <v>1.5140272745273364</v>
      </c>
      <c r="G30" s="85">
        <v>0.83362092714007474</v>
      </c>
      <c r="H30" s="86">
        <v>0.91720904591608132</v>
      </c>
      <c r="Z30" s="12"/>
      <c r="AA30" s="13"/>
    </row>
    <row r="31" spans="2:27" ht="30" customHeight="1">
      <c r="B31" s="540" t="s">
        <v>392</v>
      </c>
      <c r="C31" s="86">
        <v>3.2808044830079979</v>
      </c>
      <c r="D31" s="85">
        <v>1.325381348782102</v>
      </c>
      <c r="E31" s="86">
        <v>-1.8329610163646919</v>
      </c>
      <c r="F31" s="86">
        <v>4.0658103370715253</v>
      </c>
      <c r="G31" s="85">
        <v>2.7215274485206606</v>
      </c>
      <c r="H31" s="86">
        <v>3.0389386104469054</v>
      </c>
      <c r="Z31" s="12"/>
      <c r="AA31" s="13"/>
    </row>
    <row r="32" spans="2:27" ht="30" customHeight="1">
      <c r="B32" s="540" t="s">
        <v>393</v>
      </c>
      <c r="C32" s="86">
        <v>1.5206916626965921</v>
      </c>
      <c r="D32" s="85">
        <v>1.1789088255720799</v>
      </c>
      <c r="E32" s="86">
        <v>-3.1874536517578775</v>
      </c>
      <c r="F32" s="86">
        <v>1.4661597641381974</v>
      </c>
      <c r="G32" s="85">
        <v>1.1799457622220189</v>
      </c>
      <c r="H32" s="86">
        <v>1.4699269437137445</v>
      </c>
      <c r="Z32" s="12"/>
      <c r="AA32" s="13"/>
    </row>
    <row r="33" spans="2:27" ht="30" customHeight="1">
      <c r="B33" s="540" t="s">
        <v>394</v>
      </c>
      <c r="C33" s="86">
        <v>0.73206686873332671</v>
      </c>
      <c r="D33" s="85">
        <v>1.1245161076960102</v>
      </c>
      <c r="E33" s="86">
        <v>-2.5397043093460638</v>
      </c>
      <c r="F33" s="86">
        <v>3.4531931388510344</v>
      </c>
      <c r="G33" s="85">
        <v>0.7139813790948466</v>
      </c>
      <c r="H33" s="86">
        <v>0.92009979490195803</v>
      </c>
      <c r="Z33" s="12"/>
      <c r="AA33" s="13"/>
    </row>
    <row r="34" spans="2:27" ht="30" customHeight="1">
      <c r="B34" s="540" t="s">
        <v>395</v>
      </c>
      <c r="C34" s="86">
        <v>2.8587756675660785</v>
      </c>
      <c r="D34" s="85">
        <v>1.712314993060744</v>
      </c>
      <c r="E34" s="86">
        <v>-2.1810322247669092</v>
      </c>
      <c r="F34" s="86">
        <v>4.4529680233646758</v>
      </c>
      <c r="G34" s="85">
        <v>2.4915618957748222</v>
      </c>
      <c r="H34" s="86">
        <v>2.7774192109369267</v>
      </c>
      <c r="Z34" s="12"/>
      <c r="AA34" s="13"/>
    </row>
    <row r="35" spans="2:27" ht="30" customHeight="1">
      <c r="B35" s="540" t="s">
        <v>396</v>
      </c>
      <c r="C35" s="86">
        <v>1.4578496650695598</v>
      </c>
      <c r="D35" s="85">
        <v>1.2969898981290271</v>
      </c>
      <c r="E35" s="86">
        <v>-0.43398188482260025</v>
      </c>
      <c r="F35" s="86">
        <v>-3.3534066250463184</v>
      </c>
      <c r="G35" s="85">
        <v>1.1011606675502179</v>
      </c>
      <c r="H35" s="86">
        <v>1.190545808586748</v>
      </c>
      <c r="Z35" s="12"/>
      <c r="AA35" s="13"/>
    </row>
    <row r="36" spans="2:27" ht="30" customHeight="1">
      <c r="B36" s="540" t="s">
        <v>397</v>
      </c>
      <c r="C36" s="86">
        <v>2.6878052737298077</v>
      </c>
      <c r="D36" s="85">
        <v>1.1613536169523115</v>
      </c>
      <c r="E36" s="86">
        <v>2.1967881659650459</v>
      </c>
      <c r="F36" s="86">
        <v>2.9294643485519742</v>
      </c>
      <c r="G36" s="85">
        <v>2.471194862113137</v>
      </c>
      <c r="H36" s="86">
        <v>2.4869159474532267</v>
      </c>
      <c r="Z36" s="12"/>
      <c r="AA36" s="13"/>
    </row>
    <row r="37" spans="2:27" ht="30" customHeight="1">
      <c r="B37" s="540" t="s">
        <v>398</v>
      </c>
      <c r="C37" s="86">
        <v>1.451486441482956</v>
      </c>
      <c r="D37" s="85">
        <v>1.1309462724841524</v>
      </c>
      <c r="E37" s="86">
        <v>0.97066076616208363</v>
      </c>
      <c r="F37" s="86">
        <v>8.0369368111125112</v>
      </c>
      <c r="G37" s="85">
        <v>1.6879955196945815</v>
      </c>
      <c r="H37" s="86">
        <v>1.7289761387842901</v>
      </c>
      <c r="Z37" s="12"/>
      <c r="AA37" s="13"/>
    </row>
    <row r="38" spans="2:27" ht="30" customHeight="1">
      <c r="B38" s="540" t="s">
        <v>399</v>
      </c>
      <c r="C38" s="86">
        <v>3.0308008891280451</v>
      </c>
      <c r="D38" s="85">
        <v>1.7794772262344765</v>
      </c>
      <c r="E38" s="86">
        <v>1.5946946696200825</v>
      </c>
      <c r="F38" s="86">
        <v>6.2675267564715256</v>
      </c>
      <c r="G38" s="85">
        <v>2.950711691628797</v>
      </c>
      <c r="H38" s="86">
        <v>3.0276021250414971</v>
      </c>
      <c r="Z38" s="12"/>
      <c r="AA38" s="13"/>
    </row>
    <row r="39" spans="2:27" ht="30" customHeight="1">
      <c r="B39" s="608" t="s">
        <v>442</v>
      </c>
      <c r="C39" s="86">
        <v>1.0517517529856377</v>
      </c>
      <c r="D39" s="85">
        <v>1.3209380593697091</v>
      </c>
      <c r="E39" s="86">
        <v>-3.8466278375778984E-2</v>
      </c>
      <c r="F39" s="86">
        <v>4.5619576893992217</v>
      </c>
      <c r="G39" s="85">
        <v>1.206257712620058</v>
      </c>
      <c r="H39" s="86">
        <v>1.2758558577442614</v>
      </c>
      <c r="Z39" s="12"/>
      <c r="AA39" s="13"/>
    </row>
    <row r="40" spans="2:27" ht="30" customHeight="1">
      <c r="B40" s="608" t="s">
        <v>443</v>
      </c>
      <c r="C40" s="86">
        <v>0.81571869662715812</v>
      </c>
      <c r="D40" s="85">
        <v>1.1825682378337774</v>
      </c>
      <c r="E40" s="86">
        <v>-6.4051152154817714E-2</v>
      </c>
      <c r="F40" s="86">
        <v>1.710859914523553</v>
      </c>
      <c r="G40" s="85">
        <v>0.86352014575243174</v>
      </c>
      <c r="H40" s="86">
        <v>0.91471176837652024</v>
      </c>
      <c r="Z40" s="12"/>
      <c r="AA40" s="13"/>
    </row>
    <row r="41" spans="2:27" ht="30" customHeight="1">
      <c r="B41" s="608" t="s">
        <v>444</v>
      </c>
      <c r="C41" s="86">
        <v>0.86051393689447764</v>
      </c>
      <c r="D41" s="85">
        <v>1.1415094583225454</v>
      </c>
      <c r="E41" s="86">
        <v>1.1513879255217034</v>
      </c>
      <c r="F41" s="86">
        <v>2.7547968672919154</v>
      </c>
      <c r="G41" s="85">
        <v>1.0116479546005195</v>
      </c>
      <c r="H41" s="86">
        <v>1.0040106607867898</v>
      </c>
      <c r="Z41" s="12"/>
      <c r="AA41" s="13"/>
    </row>
    <row r="42" spans="2:27" ht="30" customHeight="1">
      <c r="B42" s="608" t="s">
        <v>445</v>
      </c>
      <c r="C42" s="86">
        <v>1.0168163845644074</v>
      </c>
      <c r="D42" s="85">
        <v>1.7488050401907316</v>
      </c>
      <c r="E42" s="86">
        <v>0.66496234271595256</v>
      </c>
      <c r="F42" s="86">
        <v>-0.4125020014740528</v>
      </c>
      <c r="G42" s="85">
        <v>1.015958113651493</v>
      </c>
      <c r="H42" s="86">
        <v>1.0351692901068361</v>
      </c>
      <c r="Z42" s="12"/>
      <c r="AA42" s="13"/>
    </row>
    <row r="43" spans="2:27" ht="30" customHeight="1">
      <c r="B43" s="540" t="s">
        <v>404</v>
      </c>
      <c r="C43" s="86">
        <v>1.7748540696271249</v>
      </c>
      <c r="D43" s="85">
        <v>1.5644997730087482</v>
      </c>
      <c r="E43" s="86">
        <v>-0.70192884544107415</v>
      </c>
      <c r="F43" s="86">
        <v>-0.66402911489841188</v>
      </c>
      <c r="G43" s="85">
        <v>1.4904432396949829</v>
      </c>
      <c r="H43" s="86">
        <v>1.6099994396880959</v>
      </c>
      <c r="Z43" s="12"/>
      <c r="AA43" s="13"/>
    </row>
    <row r="44" spans="2:27" ht="30" customHeight="1">
      <c r="B44" s="608" t="s">
        <v>405</v>
      </c>
      <c r="C44" s="86">
        <v>1.4439027842762187</v>
      </c>
      <c r="D44" s="85">
        <v>1.4241988969301076</v>
      </c>
      <c r="E44" s="86">
        <v>-1.7572533583284979</v>
      </c>
      <c r="F44" s="86">
        <v>2.7693747917307832</v>
      </c>
      <c r="G44" s="85">
        <v>1.3480473014927838</v>
      </c>
      <c r="H44" s="86">
        <v>1.5135350541670505</v>
      </c>
      <c r="Z44" s="12"/>
      <c r="AA44" s="13"/>
    </row>
    <row r="45" spans="2:27" ht="30" customHeight="1">
      <c r="B45" s="608" t="s">
        <v>414</v>
      </c>
      <c r="C45" s="86">
        <v>1.4991051950728149</v>
      </c>
      <c r="D45" s="85">
        <v>1.3655071286826228</v>
      </c>
      <c r="E45" s="86">
        <v>-2.5765655322536247</v>
      </c>
      <c r="F45" s="86">
        <v>2.0343724411893334</v>
      </c>
      <c r="G45" s="85">
        <v>1.309998360015669</v>
      </c>
      <c r="H45" s="86">
        <v>1.510447666694688</v>
      </c>
      <c r="Z45" s="12"/>
      <c r="AA45" s="13"/>
    </row>
    <row r="46" spans="2:27" ht="14.4">
      <c r="B46" s="608" t="s">
        <v>413</v>
      </c>
      <c r="C46" s="86">
        <v>1.8190770499286515</v>
      </c>
      <c r="D46" s="85">
        <v>1.9838655720657528</v>
      </c>
      <c r="E46" s="86">
        <v>-1.2730762595130187</v>
      </c>
      <c r="F46" s="86">
        <v>-5.6047943659919497E-2</v>
      </c>
      <c r="G46" s="85">
        <v>1.5954245427216591</v>
      </c>
      <c r="H46" s="86">
        <v>1.7374108339123921</v>
      </c>
      <c r="Z46" s="12"/>
      <c r="AA46" s="13"/>
    </row>
    <row r="47" spans="2:27" ht="14.4">
      <c r="B47" s="609" t="s">
        <v>436</v>
      </c>
      <c r="C47" s="86">
        <v>0.82327165719094353</v>
      </c>
      <c r="D47" s="85">
        <v>0</v>
      </c>
      <c r="E47" s="86">
        <v>-1.1547134407525732</v>
      </c>
      <c r="F47" s="86">
        <v>0.88324194779514187</v>
      </c>
      <c r="G47" s="85">
        <v>0.62847066127918083</v>
      </c>
      <c r="H47" s="86">
        <v>0.71412365503684327</v>
      </c>
      <c r="Z47" s="12"/>
      <c r="AA47" s="13"/>
    </row>
    <row r="48" spans="2:27" ht="14.4">
      <c r="B48" s="608" t="s">
        <v>440</v>
      </c>
      <c r="C48" s="86">
        <v>0.85450892251976995</v>
      </c>
      <c r="D48" s="85">
        <v>0.98302497945279299</v>
      </c>
      <c r="E48" s="86">
        <v>-1.9810217958314951</v>
      </c>
      <c r="F48" s="86">
        <v>1.117764544356902</v>
      </c>
      <c r="G48" s="85">
        <v>0.75722914607392511</v>
      </c>
      <c r="H48" s="86">
        <v>0.88631694506430847</v>
      </c>
      <c r="Z48" s="12"/>
      <c r="AA48" s="13"/>
    </row>
    <row r="49" spans="2:9" ht="14.4">
      <c r="B49" s="593" t="s">
        <v>441</v>
      </c>
      <c r="C49" s="86">
        <v>0.77760238798876458</v>
      </c>
      <c r="D49" s="85">
        <v>0.9567230871887773</v>
      </c>
      <c r="E49" s="86">
        <v>-1.4074840383432274</v>
      </c>
      <c r="F49" s="86">
        <v>-1.9172236426441458</v>
      </c>
      <c r="G49" s="85">
        <v>0.56403694066524679</v>
      </c>
      <c r="H49" s="86">
        <v>0.65433766965416851</v>
      </c>
      <c r="I49" s="92"/>
    </row>
    <row r="50" spans="2:9" ht="14.4">
      <c r="B50" s="593" t="s">
        <v>447</v>
      </c>
      <c r="C50" s="86">
        <v>0.74076778095802354</v>
      </c>
      <c r="D50" s="85">
        <v>1.5315553828721562</v>
      </c>
      <c r="E50" s="86">
        <v>-1.3944653242736962</v>
      </c>
      <c r="F50" s="86">
        <v>2.442227977094106</v>
      </c>
      <c r="G50" s="85">
        <v>0.83900228609496708</v>
      </c>
      <c r="H50" s="86">
        <v>0.93920534196401206</v>
      </c>
    </row>
    <row r="51" spans="2:9" ht="14.4">
      <c r="B51" s="593" t="s">
        <v>448</v>
      </c>
      <c r="C51" s="723">
        <v>1.8251578284452563</v>
      </c>
      <c r="D51" s="723">
        <v>1.2996975521178058</v>
      </c>
      <c r="E51" s="723">
        <v>-0.64627123347806048</v>
      </c>
      <c r="F51" s="723">
        <v>3.151321799721245</v>
      </c>
      <c r="G51" s="723">
        <v>1.72127097278279</v>
      </c>
      <c r="H51" s="85">
        <v>1.8250334779449844</v>
      </c>
    </row>
    <row r="52" spans="2:9" ht="14.4">
      <c r="B52" s="610" t="s">
        <v>210</v>
      </c>
      <c r="C52" s="631" t="s">
        <v>211</v>
      </c>
      <c r="D52" s="631"/>
      <c r="E52" s="631"/>
      <c r="F52" s="631"/>
      <c r="G52" s="631"/>
      <c r="H52" s="630"/>
    </row>
  </sheetData>
  <mergeCells count="2">
    <mergeCell ref="C2:G2"/>
    <mergeCell ref="B2:B3"/>
  </mergeCells>
  <phoneticPr fontId="271" type="noConversion"/>
  <printOptions horizontalCentered="1"/>
  <pageMargins left="1" right="1" top="0.75" bottom="0.75" header="0.3" footer="0.3"/>
  <pageSetup scale="5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S49"/>
  <sheetViews>
    <sheetView topLeftCell="A39" workbookViewId="0">
      <selection activeCell="C44" sqref="C44:H48"/>
    </sheetView>
  </sheetViews>
  <sheetFormatPr defaultColWidth="6.44140625" defaultRowHeight="15.6"/>
  <cols>
    <col min="1" max="1" width="1.44140625" style="53" customWidth="1"/>
    <col min="2" max="2" width="11.33203125" style="53" customWidth="1"/>
    <col min="3" max="3" width="13.109375" style="53" customWidth="1"/>
    <col min="4" max="4" width="15.109375" style="53" customWidth="1"/>
    <col min="5" max="5" width="11.44140625" style="53" customWidth="1"/>
    <col min="6" max="6" width="15" style="53" customWidth="1"/>
    <col min="7" max="7" width="10" style="53" customWidth="1"/>
    <col min="8" max="8" width="13.109375" style="53" customWidth="1"/>
    <col min="9" max="9" width="10.109375" style="53" customWidth="1"/>
    <col min="10" max="10" width="20.44140625" style="53" bestFit="1" customWidth="1"/>
    <col min="11" max="22" width="6.88671875" style="53" customWidth="1"/>
    <col min="23" max="26" width="6.44140625" style="53" customWidth="1"/>
    <col min="27" max="27" width="7.109375" style="54" customWidth="1"/>
    <col min="28" max="28" width="1.44140625" style="53" customWidth="1"/>
    <col min="29" max="242" width="9.109375" style="53" customWidth="1"/>
    <col min="243" max="243" width="6" style="53" customWidth="1"/>
    <col min="244" max="244" width="3.44140625" style="53" customWidth="1"/>
    <col min="245" max="245" width="8.109375" style="53" customWidth="1"/>
    <col min="246" max="248" width="6.44140625" style="53" customWidth="1"/>
    <col min="249" max="249" width="6.109375" style="53" customWidth="1"/>
    <col min="250" max="250" width="8" style="53" customWidth="1"/>
    <col min="251" max="251" width="6.44140625" style="53" customWidth="1"/>
    <col min="252" max="252" width="6.88671875" style="53" customWidth="1"/>
    <col min="253" max="253" width="8" style="53" customWidth="1"/>
    <col min="254" max="254" width="8.44140625" style="53" customWidth="1"/>
    <col min="255" max="16384" width="6.44140625" style="53"/>
  </cols>
  <sheetData>
    <row r="1" spans="2:27" s="80" customFormat="1" ht="27.75" customHeight="1">
      <c r="B1" s="64" t="s">
        <v>346</v>
      </c>
      <c r="C1" s="512"/>
      <c r="D1" s="513"/>
      <c r="E1" s="513"/>
      <c r="F1" s="513"/>
      <c r="G1" s="513"/>
      <c r="H1" s="513"/>
      <c r="I1" s="83"/>
      <c r="J1" s="83"/>
      <c r="K1" s="83"/>
      <c r="L1" s="83"/>
      <c r="M1" s="83"/>
      <c r="N1" s="83"/>
      <c r="O1" s="83"/>
      <c r="P1" s="83"/>
      <c r="Q1" s="83"/>
      <c r="R1" s="83"/>
      <c r="S1" s="83"/>
      <c r="T1" s="83"/>
      <c r="U1" s="83"/>
      <c r="V1" s="83"/>
      <c r="W1" s="476"/>
      <c r="X1" s="476"/>
      <c r="Y1" s="476"/>
      <c r="Z1" s="476"/>
      <c r="AA1" s="83"/>
    </row>
    <row r="2" spans="2:27" ht="22.5" customHeight="1">
      <c r="B2" s="875" t="s">
        <v>36</v>
      </c>
      <c r="C2" s="815" t="s">
        <v>310</v>
      </c>
      <c r="D2" s="816"/>
      <c r="E2" s="816"/>
      <c r="F2" s="816"/>
      <c r="G2" s="816"/>
      <c r="H2" s="533"/>
      <c r="I2" s="448"/>
      <c r="J2" s="448"/>
      <c r="K2" s="448"/>
      <c r="L2" s="448"/>
      <c r="M2" s="448"/>
      <c r="N2" s="448"/>
      <c r="O2" s="448"/>
      <c r="P2" s="448"/>
      <c r="Q2" s="448"/>
      <c r="R2" s="448"/>
      <c r="S2" s="448"/>
      <c r="T2" s="448"/>
      <c r="U2" s="448"/>
      <c r="V2" s="448"/>
      <c r="W2" s="448"/>
      <c r="X2" s="448"/>
      <c r="Y2" s="448"/>
      <c r="Z2" s="54"/>
      <c r="AA2" s="53"/>
    </row>
    <row r="3" spans="2:27" s="54" customFormat="1" ht="82.5" customHeight="1">
      <c r="B3" s="876"/>
      <c r="C3" s="407" t="s">
        <v>226</v>
      </c>
      <c r="D3" s="407" t="s">
        <v>39</v>
      </c>
      <c r="E3" s="81" t="s">
        <v>423</v>
      </c>
      <c r="F3" s="81" t="s">
        <v>406</v>
      </c>
      <c r="G3" s="82" t="s">
        <v>72</v>
      </c>
      <c r="H3" s="514" t="s">
        <v>429</v>
      </c>
      <c r="I3" s="448"/>
      <c r="J3" s="448"/>
      <c r="K3" s="448"/>
      <c r="L3" s="448"/>
      <c r="M3" s="448"/>
      <c r="N3" s="448"/>
      <c r="O3" s="448"/>
      <c r="P3" s="448"/>
      <c r="Q3" s="448"/>
    </row>
    <row r="4" spans="2:27" ht="30" customHeight="1">
      <c r="B4" s="540" t="s">
        <v>368</v>
      </c>
      <c r="C4" s="661">
        <v>1.4790641900322328</v>
      </c>
      <c r="D4" s="661">
        <v>5.6484500766448349</v>
      </c>
      <c r="E4" s="661">
        <v>-5.9197181670648149</v>
      </c>
      <c r="F4" s="661">
        <v>-6.411563599006854</v>
      </c>
      <c r="G4" s="661">
        <v>0.82881980137497635</v>
      </c>
      <c r="H4" s="661">
        <v>1.4409823889197355</v>
      </c>
      <c r="I4" s="448"/>
      <c r="J4" s="448"/>
      <c r="K4" s="448"/>
      <c r="L4" s="448"/>
      <c r="M4" s="448"/>
      <c r="N4" s="448"/>
      <c r="O4" s="448"/>
      <c r="P4" s="448"/>
      <c r="Q4" s="448"/>
      <c r="R4" s="448"/>
      <c r="S4" s="448"/>
      <c r="T4" s="448"/>
      <c r="U4" s="448"/>
      <c r="V4" s="448"/>
      <c r="W4" s="448"/>
      <c r="X4" s="448"/>
      <c r="Y4" s="448"/>
      <c r="Z4" s="448"/>
      <c r="AA4" s="53"/>
    </row>
    <row r="5" spans="2:27" ht="30" customHeight="1">
      <c r="B5" s="540" t="s">
        <v>369</v>
      </c>
      <c r="C5" s="661">
        <v>-5.2131673296841967</v>
      </c>
      <c r="D5" s="661">
        <v>-1.8995544979566574</v>
      </c>
      <c r="E5" s="661">
        <v>-9.0711107530396617</v>
      </c>
      <c r="F5" s="661">
        <v>-18.338895757433164</v>
      </c>
      <c r="G5" s="661">
        <v>-5.9716605287000561</v>
      </c>
      <c r="H5" s="661">
        <v>-5.6978671517705948</v>
      </c>
      <c r="I5" s="448"/>
      <c r="J5" s="448"/>
      <c r="K5" s="448"/>
      <c r="L5" s="448"/>
      <c r="M5" s="448"/>
      <c r="N5" s="448"/>
      <c r="O5" s="448"/>
      <c r="P5" s="448"/>
      <c r="Q5" s="448"/>
      <c r="R5" s="448"/>
      <c r="S5" s="448"/>
      <c r="T5" s="448"/>
      <c r="U5" s="448"/>
      <c r="V5" s="448"/>
      <c r="W5" s="448"/>
      <c r="X5" s="448"/>
      <c r="Y5" s="448"/>
      <c r="Z5" s="448"/>
      <c r="AA5" s="53"/>
    </row>
    <row r="6" spans="2:27" ht="30" customHeight="1">
      <c r="B6" s="540" t="s">
        <v>370</v>
      </c>
      <c r="C6" s="661">
        <v>2.1677130890985268</v>
      </c>
      <c r="D6" s="661">
        <v>-9.0510058946715191</v>
      </c>
      <c r="E6" s="661">
        <v>-8.3772038899986114</v>
      </c>
      <c r="F6" s="661">
        <v>-21.267192919457116</v>
      </c>
      <c r="G6" s="661">
        <v>-1.8029524432448198</v>
      </c>
      <c r="H6" s="661">
        <v>-1.1939319115926423</v>
      </c>
      <c r="I6" s="448"/>
      <c r="J6" s="448"/>
      <c r="K6" s="448"/>
      <c r="L6" s="448"/>
      <c r="M6" s="448"/>
      <c r="N6" s="448"/>
      <c r="O6" s="448"/>
      <c r="P6" s="448"/>
      <c r="Q6" s="448"/>
      <c r="R6" s="448"/>
      <c r="S6" s="448"/>
      <c r="T6" s="448"/>
      <c r="U6" s="448"/>
      <c r="V6" s="448"/>
      <c r="W6" s="448"/>
      <c r="X6" s="448"/>
      <c r="Y6" s="448"/>
      <c r="Z6" s="448"/>
      <c r="AA6" s="53"/>
    </row>
    <row r="7" spans="2:27" ht="30" customHeight="1">
      <c r="B7" s="540" t="s">
        <v>371</v>
      </c>
      <c r="C7" s="660">
        <v>2.7754088418640208</v>
      </c>
      <c r="D7" s="661">
        <v>5.09597871030482</v>
      </c>
      <c r="E7" s="660">
        <v>-1.5398792068504292</v>
      </c>
      <c r="F7" s="661">
        <v>-23.296684139984706</v>
      </c>
      <c r="G7" s="661">
        <v>0.90046722388572675</v>
      </c>
      <c r="H7" s="661">
        <v>1.1109973082092068</v>
      </c>
      <c r="I7" s="448"/>
      <c r="J7" s="448"/>
      <c r="K7" s="448"/>
      <c r="L7" s="448"/>
      <c r="M7" s="448"/>
      <c r="N7" s="448"/>
      <c r="O7" s="448"/>
      <c r="P7" s="448"/>
      <c r="Q7" s="448"/>
      <c r="R7" s="448"/>
      <c r="S7" s="448"/>
      <c r="T7" s="448"/>
      <c r="U7" s="448"/>
      <c r="V7" s="448"/>
      <c r="W7" s="448"/>
      <c r="X7" s="448"/>
      <c r="Y7" s="448"/>
      <c r="Z7" s="448"/>
      <c r="AA7" s="53"/>
    </row>
    <row r="8" spans="2:27" ht="30" customHeight="1">
      <c r="B8" s="540" t="s">
        <v>372</v>
      </c>
      <c r="C8" s="660">
        <v>2.2009522580137144</v>
      </c>
      <c r="D8" s="661">
        <v>7.1706096727869095</v>
      </c>
      <c r="E8" s="660">
        <v>4.5343710314130306</v>
      </c>
      <c r="F8" s="660">
        <v>-10.682840766730607</v>
      </c>
      <c r="G8" s="660">
        <v>2.1995125187749096</v>
      </c>
      <c r="H8" s="661">
        <v>2.0030847786655386</v>
      </c>
      <c r="I8" s="448"/>
      <c r="J8" s="448"/>
      <c r="K8" s="448"/>
      <c r="L8" s="448"/>
      <c r="M8" s="448"/>
      <c r="N8" s="448"/>
      <c r="O8" s="448"/>
      <c r="P8" s="448"/>
      <c r="Q8" s="448"/>
      <c r="R8" s="448"/>
      <c r="S8" s="448"/>
      <c r="T8" s="448"/>
      <c r="U8" s="448"/>
      <c r="V8" s="448"/>
      <c r="W8" s="448"/>
      <c r="X8" s="448"/>
      <c r="Y8" s="448"/>
      <c r="Z8" s="448"/>
      <c r="AA8" s="53"/>
    </row>
    <row r="9" spans="2:27" ht="30" customHeight="1">
      <c r="B9" s="540" t="s">
        <v>373</v>
      </c>
      <c r="C9" s="660">
        <v>1.8297810999784048</v>
      </c>
      <c r="D9" s="661">
        <v>7.647352569171133</v>
      </c>
      <c r="E9" s="660">
        <v>2.1106662172322359</v>
      </c>
      <c r="F9" s="660">
        <v>-2.8122037776947906</v>
      </c>
      <c r="G9" s="660">
        <v>2.3114038224989883</v>
      </c>
      <c r="H9" s="661">
        <v>2.3285019039481796</v>
      </c>
      <c r="I9" s="448"/>
      <c r="J9" s="448"/>
      <c r="K9" s="448"/>
      <c r="L9" s="448"/>
      <c r="M9" s="448"/>
      <c r="N9" s="448"/>
      <c r="O9" s="448"/>
      <c r="P9" s="448"/>
      <c r="Q9" s="448"/>
      <c r="R9" s="448"/>
      <c r="S9" s="448"/>
      <c r="T9" s="448"/>
      <c r="U9" s="448"/>
      <c r="V9" s="448"/>
      <c r="W9" s="448"/>
      <c r="X9" s="448"/>
      <c r="Y9" s="448"/>
      <c r="Z9" s="448"/>
      <c r="AA9" s="53"/>
    </row>
    <row r="10" spans="2:27" ht="30" customHeight="1">
      <c r="B10" s="540" t="s">
        <v>374</v>
      </c>
      <c r="C10" s="660">
        <v>1.8051112743999482</v>
      </c>
      <c r="D10" s="660">
        <v>7.6391949449556904</v>
      </c>
      <c r="E10" s="660">
        <v>-2.3448763643376935</v>
      </c>
      <c r="F10" s="660">
        <v>1.082566400874768</v>
      </c>
      <c r="G10" s="660">
        <v>2.1569300797640949</v>
      </c>
      <c r="H10" s="661">
        <v>2.5436462801615249</v>
      </c>
      <c r="I10" s="448"/>
      <c r="J10" s="448"/>
      <c r="K10" s="448"/>
      <c r="L10" s="448"/>
      <c r="M10" s="448"/>
      <c r="N10" s="448"/>
      <c r="O10" s="448"/>
      <c r="P10" s="448"/>
      <c r="Q10" s="448"/>
      <c r="R10" s="448"/>
      <c r="S10" s="448"/>
      <c r="T10" s="448"/>
      <c r="U10" s="448"/>
      <c r="V10" s="448"/>
      <c r="W10" s="448"/>
      <c r="X10" s="448"/>
      <c r="Y10" s="448"/>
      <c r="Z10" s="448"/>
      <c r="AA10" s="53"/>
    </row>
    <row r="11" spans="2:27" ht="30" customHeight="1">
      <c r="B11" s="540" t="s">
        <v>375</v>
      </c>
      <c r="C11" s="660">
        <v>1.6811287975100555</v>
      </c>
      <c r="D11" s="661">
        <v>5.2491990885624915</v>
      </c>
      <c r="E11" s="660">
        <v>-3.9196588255659321</v>
      </c>
      <c r="F11" s="660">
        <v>8.5304411422362278</v>
      </c>
      <c r="G11" s="660">
        <v>2.0572498253455365</v>
      </c>
      <c r="H11" s="661">
        <v>2.5593625989462225</v>
      </c>
      <c r="I11" s="448"/>
      <c r="J11" s="448"/>
      <c r="K11" s="448"/>
      <c r="L11" s="448"/>
      <c r="M11" s="448"/>
      <c r="N11" s="448"/>
      <c r="O11" s="448"/>
      <c r="P11" s="448"/>
      <c r="Q11" s="448"/>
      <c r="R11" s="448"/>
      <c r="S11" s="448"/>
      <c r="T11" s="448"/>
      <c r="U11" s="448"/>
      <c r="V11" s="448"/>
      <c r="W11" s="448"/>
      <c r="X11" s="448"/>
      <c r="Y11" s="448"/>
      <c r="Z11" s="448"/>
      <c r="AA11" s="53"/>
    </row>
    <row r="12" spans="2:27" ht="30" customHeight="1">
      <c r="B12" s="540" t="s">
        <v>376</v>
      </c>
      <c r="C12" s="662">
        <v>1.8113666493032525</v>
      </c>
      <c r="D12" s="662">
        <v>3.201572849968997</v>
      </c>
      <c r="E12" s="662">
        <v>-8.4426568358177576</v>
      </c>
      <c r="F12" s="662">
        <v>7.1218263607196093</v>
      </c>
      <c r="G12" s="660">
        <v>1.4599654018148129</v>
      </c>
      <c r="H12" s="661">
        <v>2.3137302472680688</v>
      </c>
      <c r="I12" s="448"/>
      <c r="J12" s="448"/>
      <c r="K12" s="448"/>
      <c r="L12" s="448"/>
      <c r="M12" s="448"/>
      <c r="N12" s="448"/>
      <c r="O12" s="448"/>
      <c r="P12" s="448"/>
      <c r="Q12" s="448"/>
      <c r="R12" s="448"/>
      <c r="S12" s="448"/>
      <c r="T12" s="448"/>
      <c r="U12" s="448"/>
      <c r="V12" s="448"/>
      <c r="W12" s="448"/>
      <c r="X12" s="448"/>
      <c r="Y12" s="448"/>
      <c r="Z12" s="448"/>
      <c r="AA12" s="53"/>
    </row>
    <row r="13" spans="2:27" ht="30" customHeight="1">
      <c r="B13" s="607" t="s">
        <v>377</v>
      </c>
      <c r="C13" s="662">
        <v>2.0576276472861821</v>
      </c>
      <c r="D13" s="662">
        <v>2.9315318278808888</v>
      </c>
      <c r="E13" s="662">
        <v>-7.1827233706125924</v>
      </c>
      <c r="F13" s="662">
        <v>11.819335796861523</v>
      </c>
      <c r="G13" s="660">
        <v>1.9602648695884284</v>
      </c>
      <c r="H13" s="661">
        <v>2.7373727223201314</v>
      </c>
      <c r="I13" s="448"/>
      <c r="J13" s="448"/>
      <c r="K13" s="448"/>
      <c r="L13" s="448"/>
      <c r="M13" s="448"/>
      <c r="N13" s="448"/>
      <c r="O13" s="448"/>
      <c r="P13" s="448"/>
      <c r="Q13" s="448"/>
      <c r="R13" s="448"/>
      <c r="S13" s="448"/>
      <c r="T13" s="448"/>
      <c r="U13" s="448"/>
      <c r="V13" s="448"/>
      <c r="W13" s="448"/>
      <c r="X13" s="448"/>
      <c r="Y13" s="448"/>
      <c r="Z13" s="448"/>
      <c r="AA13" s="53"/>
    </row>
    <row r="14" spans="2:27" ht="30" customHeight="1">
      <c r="B14" s="607" t="s">
        <v>378</v>
      </c>
      <c r="C14" s="662">
        <v>2.0770780336745673</v>
      </c>
      <c r="D14" s="662">
        <v>3.5451421322669603</v>
      </c>
      <c r="E14" s="662">
        <v>-2.5824818751256373</v>
      </c>
      <c r="F14" s="662">
        <v>9.8631276157974668</v>
      </c>
      <c r="G14" s="660">
        <v>2.3327575961470188</v>
      </c>
      <c r="H14" s="661">
        <v>2.7348598497331835</v>
      </c>
      <c r="I14" s="448"/>
      <c r="J14" s="448"/>
      <c r="K14" s="448"/>
      <c r="L14" s="448"/>
      <c r="M14" s="448"/>
      <c r="N14" s="448"/>
      <c r="O14" s="448"/>
      <c r="P14" s="448"/>
      <c r="Q14" s="448"/>
      <c r="R14" s="448"/>
      <c r="S14" s="448"/>
      <c r="T14" s="448"/>
      <c r="U14" s="448"/>
      <c r="V14" s="448"/>
      <c r="W14" s="448"/>
      <c r="X14" s="448"/>
      <c r="Y14" s="448"/>
      <c r="Z14" s="448"/>
      <c r="AA14" s="53"/>
    </row>
    <row r="15" spans="2:27" ht="30" customHeight="1">
      <c r="B15" s="607" t="s">
        <v>379</v>
      </c>
      <c r="C15" s="662">
        <v>2.2342461124999602</v>
      </c>
      <c r="D15" s="662">
        <v>5.3562821386102968</v>
      </c>
      <c r="E15" s="662">
        <v>2.8607487735216495</v>
      </c>
      <c r="F15" s="662">
        <v>3.0986908769580452</v>
      </c>
      <c r="G15" s="660">
        <v>2.7330341971099728</v>
      </c>
      <c r="H15" s="661">
        <v>2.7229828483494458</v>
      </c>
      <c r="I15" s="448"/>
      <c r="J15" s="448"/>
      <c r="K15" s="448"/>
      <c r="L15" s="448"/>
      <c r="M15" s="448"/>
      <c r="N15" s="448"/>
      <c r="O15" s="448"/>
      <c r="P15" s="448"/>
      <c r="Q15" s="448"/>
      <c r="R15" s="448"/>
      <c r="S15" s="448"/>
      <c r="T15" s="448"/>
      <c r="U15" s="448"/>
      <c r="V15" s="448"/>
      <c r="W15" s="448"/>
      <c r="X15" s="448"/>
      <c r="Y15" s="448"/>
      <c r="Z15" s="448"/>
      <c r="AA15" s="53"/>
    </row>
    <row r="16" spans="2:27" ht="30" customHeight="1">
      <c r="B16" s="607" t="s">
        <v>380</v>
      </c>
      <c r="C16" s="662">
        <v>3.7590762035758019</v>
      </c>
      <c r="D16" s="662">
        <v>5.9946063967284005</v>
      </c>
      <c r="E16" s="662">
        <v>5.9285353396629574</v>
      </c>
      <c r="F16" s="662">
        <v>0.31724564872057215</v>
      </c>
      <c r="G16" s="660">
        <v>4.0111077981860035</v>
      </c>
      <c r="H16" s="661">
        <v>3.8631743840562933</v>
      </c>
      <c r="I16" s="448"/>
      <c r="J16" s="448"/>
      <c r="K16" s="448"/>
      <c r="L16" s="448"/>
      <c r="M16" s="448"/>
      <c r="N16" s="448"/>
      <c r="O16" s="448"/>
      <c r="P16" s="448"/>
      <c r="Q16" s="448"/>
      <c r="R16" s="448"/>
      <c r="S16" s="448"/>
      <c r="T16" s="448"/>
      <c r="U16" s="448"/>
      <c r="V16" s="448"/>
      <c r="W16" s="448"/>
      <c r="X16" s="448"/>
      <c r="Y16" s="448"/>
      <c r="Z16" s="448"/>
      <c r="AA16" s="53"/>
    </row>
    <row r="17" spans="2:27" ht="30" customHeight="1">
      <c r="B17" s="607" t="s">
        <v>381</v>
      </c>
      <c r="C17" s="662">
        <v>4.8267834479000413</v>
      </c>
      <c r="D17" s="662">
        <v>6.1589389248249944</v>
      </c>
      <c r="E17" s="662">
        <v>6.9315666617865759</v>
      </c>
      <c r="F17" s="662">
        <v>-11.234257462321068</v>
      </c>
      <c r="G17" s="660">
        <v>4.2250428265240885</v>
      </c>
      <c r="H17" s="661">
        <v>4.0172142042549979</v>
      </c>
      <c r="Z17" s="54"/>
      <c r="AA17" s="53"/>
    </row>
    <row r="18" spans="2:27" ht="30" customHeight="1">
      <c r="B18" s="607" t="s">
        <v>382</v>
      </c>
      <c r="C18" s="662">
        <v>6.0873471543886524</v>
      </c>
      <c r="D18" s="662">
        <v>6.0699889671834484</v>
      </c>
      <c r="E18" s="662">
        <v>5.777724106158999</v>
      </c>
      <c r="F18" s="662">
        <v>-2.9829882319883865</v>
      </c>
      <c r="G18" s="660">
        <v>5.5408240813376466</v>
      </c>
      <c r="H18" s="661">
        <v>5.5224470159775052</v>
      </c>
      <c r="Z18" s="54"/>
      <c r="AA18" s="53"/>
    </row>
    <row r="19" spans="2:27" ht="30" customHeight="1">
      <c r="B19" s="607" t="s">
        <v>383</v>
      </c>
      <c r="C19" s="662">
        <v>7.1708649477066615</v>
      </c>
      <c r="D19" s="662">
        <v>5.6670673982286246</v>
      </c>
      <c r="E19" s="662">
        <v>3.3853223357310185</v>
      </c>
      <c r="F19" s="662">
        <v>-1.353576473759702</v>
      </c>
      <c r="G19" s="660">
        <v>6.2138393747093374</v>
      </c>
      <c r="H19" s="661">
        <v>6.4367469018067993</v>
      </c>
      <c r="Z19" s="54"/>
      <c r="AA19" s="53"/>
    </row>
    <row r="20" spans="2:27" ht="30" customHeight="1">
      <c r="B20" s="607" t="s">
        <v>384</v>
      </c>
      <c r="C20" s="662">
        <v>7.21474343736989</v>
      </c>
      <c r="D20" s="662">
        <v>5.4967886252259746</v>
      </c>
      <c r="E20" s="662">
        <v>5.0056198825850515</v>
      </c>
      <c r="F20" s="662">
        <v>1.8672418919584857</v>
      </c>
      <c r="G20" s="660">
        <v>6.5338516973063179</v>
      </c>
      <c r="H20" s="661">
        <v>6.6541024853962369</v>
      </c>
      <c r="Z20" s="54"/>
      <c r="AA20" s="53"/>
    </row>
    <row r="21" spans="2:27" ht="30" customHeight="1">
      <c r="B21" s="607" t="s">
        <v>385</v>
      </c>
      <c r="C21" s="662">
        <v>7.1306528419158042</v>
      </c>
      <c r="D21" s="662">
        <v>5.4174873928713794</v>
      </c>
      <c r="E21" s="662">
        <v>4.9023052693356561</v>
      </c>
      <c r="F21" s="662">
        <v>18.487633281490574</v>
      </c>
      <c r="G21" s="660">
        <v>7.2970739214350147</v>
      </c>
      <c r="H21" s="661">
        <v>7.4861156929785011</v>
      </c>
      <c r="Z21" s="54"/>
      <c r="AA21" s="53"/>
    </row>
    <row r="22" spans="2:27" ht="30" customHeight="1">
      <c r="B22" s="607" t="s">
        <v>386</v>
      </c>
      <c r="C22" s="662">
        <v>6.41784959586127</v>
      </c>
      <c r="D22" s="662">
        <v>5.3878855008370152</v>
      </c>
      <c r="E22" s="662">
        <v>3.714297375941797</v>
      </c>
      <c r="F22" s="662">
        <v>-4.6963260186802245</v>
      </c>
      <c r="G22" s="660">
        <v>5.4988191071489751</v>
      </c>
      <c r="H22" s="661">
        <v>5.637584848289535</v>
      </c>
      <c r="Z22" s="54"/>
      <c r="AA22" s="53"/>
    </row>
    <row r="23" spans="2:27" ht="30" customHeight="1">
      <c r="B23" s="607" t="s">
        <v>387</v>
      </c>
      <c r="C23" s="662">
        <v>5.8477484600619078</v>
      </c>
      <c r="D23" s="662">
        <v>5.3757109266917098</v>
      </c>
      <c r="E23" s="662">
        <v>2.3510965427525434</v>
      </c>
      <c r="F23" s="662">
        <v>-6.773810089333935</v>
      </c>
      <c r="G23" s="660">
        <v>4.8757241097637092</v>
      </c>
      <c r="H23" s="661">
        <v>5.0689790249239195</v>
      </c>
      <c r="Z23" s="54"/>
      <c r="AA23" s="53"/>
    </row>
    <row r="24" spans="2:27" ht="30" customHeight="1">
      <c r="B24" s="607" t="s">
        <v>388</v>
      </c>
      <c r="C24" s="662">
        <v>6.1018525574674527</v>
      </c>
      <c r="D24" s="662">
        <v>5.3818156790369471</v>
      </c>
      <c r="E24" s="662">
        <v>-1.3835594070680912</v>
      </c>
      <c r="F24" s="662">
        <v>-9.7345493265105461</v>
      </c>
      <c r="G24" s="660">
        <v>4.6431209696519176</v>
      </c>
      <c r="H24" s="661">
        <v>5.1100080235941761</v>
      </c>
      <c r="Z24" s="54"/>
      <c r="AA24" s="53"/>
    </row>
    <row r="25" spans="2:27" ht="30" customHeight="1">
      <c r="B25" s="607" t="s">
        <v>389</v>
      </c>
      <c r="C25" s="662">
        <v>5.9189826243427603</v>
      </c>
      <c r="D25" s="662">
        <v>5.3938418681092344</v>
      </c>
      <c r="E25" s="662">
        <v>-3.1301957337946362</v>
      </c>
      <c r="F25" s="662">
        <v>-13.600133880765313</v>
      </c>
      <c r="G25" s="660">
        <v>4.1443963859705235</v>
      </c>
      <c r="H25" s="661">
        <v>4.7048446459229609</v>
      </c>
      <c r="Z25" s="54"/>
      <c r="AA25" s="53"/>
    </row>
    <row r="26" spans="2:27" ht="30" customHeight="1">
      <c r="B26" s="607" t="s">
        <v>390</v>
      </c>
      <c r="C26" s="662">
        <v>5.9202411086751567</v>
      </c>
      <c r="D26" s="662">
        <v>5.4080503910830515</v>
      </c>
      <c r="E26" s="662">
        <v>-2.4937073560698622</v>
      </c>
      <c r="F26" s="662">
        <v>-1.3686428322433528</v>
      </c>
      <c r="G26" s="660">
        <v>4.907548895301602</v>
      </c>
      <c r="H26" s="661">
        <v>5.4725977844448153</v>
      </c>
      <c r="Z26" s="54"/>
      <c r="AA26" s="53"/>
    </row>
    <row r="27" spans="2:27" ht="30" customHeight="1">
      <c r="B27" s="607" t="s">
        <v>391</v>
      </c>
      <c r="C27" s="662">
        <v>5.2954003911417118</v>
      </c>
      <c r="D27" s="662">
        <v>5.4186102278663384</v>
      </c>
      <c r="E27" s="662">
        <v>-1.7422324036569563</v>
      </c>
      <c r="F27" s="662">
        <v>1.6803423744986077</v>
      </c>
      <c r="G27" s="660">
        <v>4.6551083036134884</v>
      </c>
      <c r="H27" s="661">
        <v>5.132143800650681</v>
      </c>
      <c r="Z27" s="54"/>
      <c r="AA27" s="53"/>
    </row>
    <row r="28" spans="2:27" ht="30" customHeight="1">
      <c r="B28" s="540" t="s">
        <v>392</v>
      </c>
      <c r="C28" s="662">
        <v>6.5137188361433971</v>
      </c>
      <c r="D28" s="662">
        <v>5.4481399748859189</v>
      </c>
      <c r="E28" s="662">
        <v>-2.7827666340235737</v>
      </c>
      <c r="F28" s="662">
        <v>7.7690847795276881</v>
      </c>
      <c r="G28" s="660">
        <v>5.7991767734965123</v>
      </c>
      <c r="H28" s="661">
        <v>6.4229469014249361</v>
      </c>
      <c r="Z28" s="54"/>
      <c r="AA28" s="53"/>
    </row>
    <row r="29" spans="2:27" ht="30" customHeight="1">
      <c r="B29" s="540" t="s">
        <v>393</v>
      </c>
      <c r="C29" s="662">
        <v>6.796545166064206</v>
      </c>
      <c r="D29" s="662">
        <v>5.4722244002103508</v>
      </c>
      <c r="E29" s="662">
        <v>-5.1910157337036367</v>
      </c>
      <c r="F29" s="662">
        <v>8.1447312868648822</v>
      </c>
      <c r="G29" s="660">
        <v>5.8841631533404097</v>
      </c>
      <c r="H29" s="661">
        <v>6.6735670620756764</v>
      </c>
      <c r="Z29" s="54"/>
      <c r="AA29" s="53"/>
    </row>
    <row r="30" spans="2:27" ht="30" customHeight="1">
      <c r="B30" s="540" t="s">
        <v>394</v>
      </c>
      <c r="C30" s="662">
        <v>6.396901342044842</v>
      </c>
      <c r="D30" s="662">
        <v>5.482741554165699</v>
      </c>
      <c r="E30" s="662">
        <v>-7.7005117789059057</v>
      </c>
      <c r="F30" s="662">
        <v>10.891753653927964</v>
      </c>
      <c r="G30" s="660">
        <v>5.5482503499027018</v>
      </c>
      <c r="H30" s="661">
        <v>6.483330609276166</v>
      </c>
      <c r="Z30" s="54"/>
      <c r="AA30" s="53"/>
    </row>
    <row r="31" spans="2:27" ht="30" customHeight="1">
      <c r="B31" s="540" t="s">
        <v>395</v>
      </c>
      <c r="C31" s="662">
        <v>8.638378727663337</v>
      </c>
      <c r="D31" s="662">
        <v>5.4479725253369793</v>
      </c>
      <c r="E31" s="662">
        <v>-9.395840714645459</v>
      </c>
      <c r="F31" s="662">
        <v>14.102189711618891</v>
      </c>
      <c r="G31" s="660">
        <v>7.2837108720361243</v>
      </c>
      <c r="H31" s="661">
        <v>8.4461412723666314</v>
      </c>
      <c r="Z31" s="54"/>
      <c r="AA31" s="53"/>
    </row>
    <row r="32" spans="2:27" ht="30" customHeight="1">
      <c r="B32" s="540" t="s">
        <v>396</v>
      </c>
      <c r="C32" s="662">
        <v>6.7208602022610791</v>
      </c>
      <c r="D32" s="662">
        <v>5.4184259214301846</v>
      </c>
      <c r="E32" s="662">
        <v>-8.1046402324524678</v>
      </c>
      <c r="F32" s="662">
        <v>5.9674440292354092</v>
      </c>
      <c r="G32" s="660">
        <v>5.591378548381698</v>
      </c>
      <c r="H32" s="661">
        <v>6.500749854126326</v>
      </c>
      <c r="Z32" s="54"/>
      <c r="AA32" s="53"/>
    </row>
    <row r="33" spans="1:253" ht="30" customHeight="1">
      <c r="A33" s="448"/>
      <c r="B33" s="540" t="s">
        <v>397</v>
      </c>
      <c r="C33" s="662">
        <v>7.947756576618616</v>
      </c>
      <c r="D33" s="662">
        <v>5.4001351286068484</v>
      </c>
      <c r="E33" s="662">
        <v>-2.9938683585743036</v>
      </c>
      <c r="F33" s="662">
        <v>7.4956643443339459</v>
      </c>
      <c r="G33" s="660">
        <v>6.938925945049391</v>
      </c>
      <c r="H33" s="661">
        <v>7.5681606107314394</v>
      </c>
      <c r="I33" s="448"/>
      <c r="J33" s="448"/>
      <c r="K33" s="448"/>
      <c r="L33" s="448"/>
      <c r="M33" s="448"/>
      <c r="N33" s="448"/>
      <c r="O33" s="448"/>
      <c r="P33" s="448"/>
      <c r="Q33" s="448"/>
      <c r="R33" s="448"/>
      <c r="S33" s="448"/>
      <c r="T33" s="448"/>
      <c r="U33" s="448"/>
      <c r="V33" s="448"/>
      <c r="W33" s="448"/>
      <c r="X33" s="448"/>
      <c r="Y33" s="448"/>
      <c r="Z33" s="54"/>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8"/>
      <c r="BW33" s="448"/>
      <c r="BX33" s="448"/>
      <c r="BY33" s="448"/>
      <c r="BZ33" s="448"/>
      <c r="CA33" s="448"/>
      <c r="CB33" s="448"/>
      <c r="CC33" s="448"/>
      <c r="CD33" s="448"/>
      <c r="CE33" s="448"/>
      <c r="CF33" s="448"/>
      <c r="CG33" s="448"/>
      <c r="CH33" s="448"/>
      <c r="CI33" s="448"/>
      <c r="CJ33" s="448"/>
      <c r="CK33" s="448"/>
      <c r="CL33" s="448"/>
      <c r="CM33" s="448"/>
      <c r="CN33" s="448"/>
      <c r="CO33" s="448"/>
      <c r="CP33" s="448"/>
      <c r="CQ33" s="448"/>
      <c r="CR33" s="448"/>
      <c r="CS33" s="448"/>
      <c r="CT33" s="448"/>
      <c r="CU33" s="448"/>
      <c r="CV33" s="448"/>
      <c r="CW33" s="448"/>
      <c r="CX33" s="448"/>
      <c r="CY33" s="448"/>
      <c r="CZ33" s="448"/>
      <c r="DA33" s="448"/>
      <c r="DB33" s="448"/>
      <c r="DC33" s="448"/>
      <c r="DD33" s="448"/>
      <c r="DE33" s="448"/>
      <c r="DF33" s="448"/>
      <c r="DG33" s="448"/>
      <c r="DH33" s="448"/>
      <c r="DI33" s="448"/>
      <c r="DJ33" s="448"/>
      <c r="DK33" s="448"/>
      <c r="DL33" s="448"/>
      <c r="DM33" s="448"/>
      <c r="DN33" s="448"/>
      <c r="DO33" s="448"/>
      <c r="DP33" s="448"/>
      <c r="DQ33" s="448"/>
      <c r="DR33" s="448"/>
      <c r="DS33" s="448"/>
      <c r="DT33" s="448"/>
      <c r="DU33" s="448"/>
      <c r="DV33" s="448"/>
      <c r="DW33" s="448"/>
      <c r="DX33" s="448"/>
      <c r="DY33" s="448"/>
      <c r="DZ33" s="448"/>
      <c r="EA33" s="448"/>
      <c r="EB33" s="448"/>
      <c r="EC33" s="448"/>
      <c r="ED33" s="448"/>
      <c r="EE33" s="448"/>
      <c r="EF33" s="448"/>
      <c r="EG33" s="448"/>
      <c r="EH33" s="448"/>
      <c r="EI33" s="448"/>
      <c r="EJ33" s="448"/>
      <c r="EK33" s="448"/>
      <c r="EL33" s="448"/>
      <c r="EM33" s="448"/>
      <c r="EN33" s="448"/>
      <c r="EO33" s="448"/>
      <c r="EP33" s="448"/>
      <c r="EQ33" s="448"/>
      <c r="ER33" s="448"/>
      <c r="ES33" s="448"/>
      <c r="ET33" s="448"/>
      <c r="EU33" s="448"/>
      <c r="EV33" s="448"/>
      <c r="EW33" s="448"/>
      <c r="EX33" s="448"/>
      <c r="EY33" s="448"/>
      <c r="EZ33" s="448"/>
      <c r="FA33" s="448"/>
      <c r="FB33" s="448"/>
      <c r="FC33" s="448"/>
      <c r="FD33" s="448"/>
      <c r="FE33" s="448"/>
      <c r="FF33" s="448"/>
      <c r="FG33" s="448"/>
      <c r="FH33" s="448"/>
      <c r="FI33" s="448"/>
      <c r="FJ33" s="448"/>
      <c r="FK33" s="448"/>
      <c r="FL33" s="448"/>
      <c r="FM33" s="448"/>
      <c r="FN33" s="448"/>
      <c r="FO33" s="448"/>
      <c r="FP33" s="448"/>
      <c r="FQ33" s="448"/>
      <c r="FR33" s="448"/>
      <c r="FS33" s="448"/>
      <c r="FT33" s="448"/>
      <c r="FU33" s="448"/>
      <c r="FV33" s="448"/>
      <c r="FW33" s="448"/>
      <c r="FX33" s="448"/>
      <c r="FY33" s="448"/>
      <c r="FZ33" s="448"/>
      <c r="GA33" s="448"/>
      <c r="GB33" s="448"/>
      <c r="GC33" s="448"/>
      <c r="GD33" s="448"/>
      <c r="GE33" s="448"/>
      <c r="GF33" s="448"/>
      <c r="GG33" s="448"/>
      <c r="GH33" s="448"/>
      <c r="GI33" s="448"/>
      <c r="GJ33" s="448"/>
      <c r="GK33" s="448"/>
      <c r="GL33" s="448"/>
      <c r="GM33" s="448"/>
      <c r="GN33" s="448"/>
      <c r="GO33" s="448"/>
      <c r="GP33" s="448"/>
      <c r="GQ33" s="448"/>
      <c r="GR33" s="448"/>
      <c r="GS33" s="448"/>
      <c r="GT33" s="448"/>
      <c r="GU33" s="448"/>
      <c r="GV33" s="448"/>
      <c r="GW33" s="448"/>
      <c r="GX33" s="448"/>
      <c r="GY33" s="448"/>
      <c r="GZ33" s="448"/>
      <c r="HA33" s="448"/>
      <c r="HB33" s="448"/>
      <c r="HC33" s="448"/>
      <c r="HD33" s="448"/>
      <c r="HE33" s="448"/>
      <c r="HF33" s="448"/>
      <c r="HG33" s="448"/>
      <c r="HH33" s="448"/>
      <c r="HI33" s="448"/>
      <c r="HJ33" s="448"/>
      <c r="HK33" s="448"/>
      <c r="HL33" s="448"/>
      <c r="HM33" s="448"/>
      <c r="HN33" s="448"/>
      <c r="HO33" s="448"/>
      <c r="HP33" s="448"/>
      <c r="HQ33" s="448"/>
      <c r="HR33" s="448"/>
      <c r="HS33" s="448"/>
      <c r="HT33" s="448"/>
      <c r="HU33" s="448"/>
      <c r="HV33" s="448"/>
      <c r="HW33" s="448"/>
      <c r="HX33" s="448"/>
      <c r="HY33" s="448"/>
      <c r="HZ33" s="448"/>
      <c r="IA33" s="448"/>
      <c r="IB33" s="448"/>
      <c r="IC33" s="448"/>
      <c r="ID33" s="448"/>
      <c r="IE33" s="448"/>
      <c r="IF33" s="448"/>
      <c r="IG33" s="448"/>
      <c r="IH33" s="448"/>
      <c r="II33" s="448"/>
      <c r="IJ33" s="448"/>
      <c r="IK33" s="448"/>
      <c r="IL33" s="448"/>
      <c r="IM33" s="448"/>
      <c r="IN33" s="448"/>
      <c r="IO33" s="448"/>
      <c r="IP33" s="448"/>
      <c r="IQ33" s="448"/>
      <c r="IR33" s="448"/>
      <c r="IS33" s="448"/>
    </row>
    <row r="34" spans="1:253" ht="30" customHeight="1">
      <c r="A34" s="448"/>
      <c r="B34" s="540" t="s">
        <v>398</v>
      </c>
      <c r="C34" s="662">
        <v>8.7187099713983827</v>
      </c>
      <c r="D34" s="662">
        <v>5.4068371654981462</v>
      </c>
      <c r="E34" s="662">
        <v>0.50013844913192429</v>
      </c>
      <c r="F34" s="662">
        <v>12.258519470251201</v>
      </c>
      <c r="G34" s="660">
        <v>7.9731420948306209</v>
      </c>
      <c r="H34" s="661">
        <v>8.430321276939523</v>
      </c>
      <c r="I34" s="448"/>
      <c r="J34" s="448"/>
      <c r="K34" s="448"/>
      <c r="L34" s="448"/>
      <c r="M34" s="448"/>
      <c r="N34" s="448"/>
      <c r="O34" s="448"/>
      <c r="P34" s="448"/>
      <c r="Q34" s="448"/>
      <c r="R34" s="448"/>
      <c r="S34" s="448"/>
      <c r="T34" s="448"/>
      <c r="U34" s="448"/>
      <c r="V34" s="448"/>
      <c r="W34" s="448"/>
      <c r="X34" s="448"/>
      <c r="Y34" s="448"/>
      <c r="Z34" s="54"/>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c r="CT34" s="448"/>
      <c r="CU34" s="448"/>
      <c r="CV34" s="448"/>
      <c r="CW34" s="448"/>
      <c r="CX34" s="448"/>
      <c r="CY34" s="448"/>
      <c r="CZ34" s="448"/>
      <c r="DA34" s="448"/>
      <c r="DB34" s="448"/>
      <c r="DC34" s="448"/>
      <c r="DD34" s="448"/>
      <c r="DE34" s="448"/>
      <c r="DF34" s="448"/>
      <c r="DG34" s="448"/>
      <c r="DH34" s="448"/>
      <c r="DI34" s="448"/>
      <c r="DJ34" s="448"/>
      <c r="DK34" s="448"/>
      <c r="DL34" s="448"/>
      <c r="DM34" s="448"/>
      <c r="DN34" s="448"/>
      <c r="DO34" s="448"/>
      <c r="DP34" s="448"/>
      <c r="DQ34" s="448"/>
      <c r="DR34" s="448"/>
      <c r="DS34" s="448"/>
      <c r="DT34" s="448"/>
      <c r="DU34" s="448"/>
      <c r="DV34" s="448"/>
      <c r="DW34" s="448"/>
      <c r="DX34" s="448"/>
      <c r="DY34" s="448"/>
      <c r="DZ34" s="448"/>
      <c r="EA34" s="448"/>
      <c r="EB34" s="448"/>
      <c r="EC34" s="448"/>
      <c r="ED34" s="448"/>
      <c r="EE34" s="448"/>
      <c r="EF34" s="448"/>
      <c r="EG34" s="448"/>
      <c r="EH34" s="448"/>
      <c r="EI34" s="448"/>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8"/>
      <c r="FK34" s="448"/>
      <c r="FL34" s="448"/>
      <c r="FM34" s="448"/>
      <c r="FN34" s="448"/>
      <c r="FO34" s="448"/>
      <c r="FP34" s="448"/>
      <c r="FQ34" s="448"/>
      <c r="FR34" s="448"/>
      <c r="FS34" s="448"/>
      <c r="FT34" s="448"/>
      <c r="FU34" s="448"/>
      <c r="FV34" s="448"/>
      <c r="FW34" s="448"/>
      <c r="FX34" s="448"/>
      <c r="FY34" s="448"/>
      <c r="FZ34" s="448"/>
      <c r="GA34" s="448"/>
      <c r="GB34" s="448"/>
      <c r="GC34" s="448"/>
      <c r="GD34" s="448"/>
      <c r="GE34" s="448"/>
      <c r="GF34" s="448"/>
      <c r="GG34" s="448"/>
      <c r="GH34" s="448"/>
      <c r="GI34" s="448"/>
      <c r="GJ34" s="448"/>
      <c r="GK34" s="448"/>
      <c r="GL34" s="448"/>
      <c r="GM34" s="448"/>
      <c r="GN34" s="448"/>
      <c r="GO34" s="448"/>
      <c r="GP34" s="448"/>
      <c r="GQ34" s="448"/>
      <c r="GR34" s="448"/>
      <c r="GS34" s="448"/>
      <c r="GT34" s="448"/>
      <c r="GU34" s="448"/>
      <c r="GV34" s="448"/>
      <c r="GW34" s="448"/>
      <c r="GX34" s="448"/>
      <c r="GY34" s="448"/>
      <c r="GZ34" s="448"/>
      <c r="HA34" s="448"/>
      <c r="HB34" s="448"/>
      <c r="HC34" s="448"/>
      <c r="HD34" s="448"/>
      <c r="HE34" s="448"/>
      <c r="HF34" s="448"/>
      <c r="HG34" s="448"/>
      <c r="HH34" s="448"/>
      <c r="HI34" s="448"/>
      <c r="HJ34" s="448"/>
      <c r="HK34" s="448"/>
      <c r="HL34" s="448"/>
      <c r="HM34" s="448"/>
      <c r="HN34" s="448"/>
      <c r="HO34" s="448"/>
      <c r="HP34" s="448"/>
      <c r="HQ34" s="448"/>
      <c r="HR34" s="448"/>
      <c r="HS34" s="448"/>
      <c r="HT34" s="448"/>
      <c r="HU34" s="448"/>
      <c r="HV34" s="448"/>
      <c r="HW34" s="448"/>
      <c r="HX34" s="448"/>
      <c r="HY34" s="448"/>
      <c r="HZ34" s="448"/>
      <c r="IA34" s="448"/>
      <c r="IB34" s="448"/>
      <c r="IC34" s="448"/>
      <c r="ID34" s="448"/>
      <c r="IE34" s="448"/>
      <c r="IF34" s="448"/>
      <c r="IG34" s="448"/>
      <c r="IH34" s="448"/>
      <c r="II34" s="448"/>
      <c r="IJ34" s="448"/>
      <c r="IK34" s="448"/>
      <c r="IL34" s="448"/>
      <c r="IM34" s="448"/>
      <c r="IN34" s="448"/>
      <c r="IO34" s="448"/>
      <c r="IP34" s="448"/>
      <c r="IQ34" s="448"/>
      <c r="IR34" s="448"/>
      <c r="IS34" s="448"/>
    </row>
    <row r="35" spans="1:253" ht="30" customHeight="1">
      <c r="A35" s="448"/>
      <c r="B35" s="540" t="s">
        <v>399</v>
      </c>
      <c r="C35" s="662">
        <v>8.9005355866595295</v>
      </c>
      <c r="D35" s="662">
        <v>5.4764389494738452</v>
      </c>
      <c r="E35" s="662">
        <v>4.3793561945483646</v>
      </c>
      <c r="F35" s="662">
        <v>14.208676375556408</v>
      </c>
      <c r="G35" s="660">
        <v>8.456848706707305</v>
      </c>
      <c r="H35" s="661">
        <v>8.6942646018704863</v>
      </c>
      <c r="I35" s="448"/>
      <c r="J35" s="448"/>
      <c r="K35" s="448"/>
      <c r="L35" s="448"/>
      <c r="M35" s="448"/>
      <c r="N35" s="448"/>
      <c r="O35" s="448"/>
      <c r="P35" s="448"/>
      <c r="Q35" s="448"/>
      <c r="R35" s="448"/>
      <c r="S35" s="448"/>
      <c r="T35" s="448"/>
      <c r="U35" s="448"/>
      <c r="V35" s="448"/>
      <c r="W35" s="448"/>
      <c r="X35" s="448"/>
      <c r="Y35" s="448"/>
      <c r="Z35" s="54"/>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c r="CT35" s="448"/>
      <c r="CU35" s="448"/>
      <c r="CV35" s="448"/>
      <c r="CW35" s="448"/>
      <c r="CX35" s="448"/>
      <c r="CY35" s="448"/>
      <c r="CZ35" s="448"/>
      <c r="DA35" s="448"/>
      <c r="DB35" s="448"/>
      <c r="DC35" s="448"/>
      <c r="DD35" s="448"/>
      <c r="DE35" s="448"/>
      <c r="DF35" s="448"/>
      <c r="DG35" s="448"/>
      <c r="DH35" s="448"/>
      <c r="DI35" s="448"/>
      <c r="DJ35" s="448"/>
      <c r="DK35" s="448"/>
      <c r="DL35" s="448"/>
      <c r="DM35" s="448"/>
      <c r="DN35" s="448"/>
      <c r="DO35" s="448"/>
      <c r="DP35" s="448"/>
      <c r="DQ35" s="448"/>
      <c r="DR35" s="448"/>
      <c r="DS35" s="448"/>
      <c r="DT35" s="448"/>
      <c r="DU35" s="448"/>
      <c r="DV35" s="448"/>
      <c r="DW35" s="448"/>
      <c r="DX35" s="448"/>
      <c r="DY35" s="448"/>
      <c r="DZ35" s="448"/>
      <c r="EA35" s="448"/>
      <c r="EB35" s="448"/>
      <c r="EC35" s="448"/>
      <c r="ED35" s="448"/>
      <c r="EE35" s="448"/>
      <c r="EF35" s="448"/>
      <c r="EG35" s="448"/>
      <c r="EH35" s="448"/>
      <c r="EI35" s="448"/>
      <c r="EJ35" s="448"/>
      <c r="EK35" s="448"/>
      <c r="EL35" s="448"/>
      <c r="EM35" s="448"/>
      <c r="EN35" s="448"/>
      <c r="EO35" s="448"/>
      <c r="EP35" s="448"/>
      <c r="EQ35" s="448"/>
      <c r="ER35" s="448"/>
      <c r="ES35" s="448"/>
      <c r="ET35" s="448"/>
      <c r="EU35" s="448"/>
      <c r="EV35" s="448"/>
      <c r="EW35" s="448"/>
      <c r="EX35" s="448"/>
      <c r="EY35" s="448"/>
      <c r="EZ35" s="448"/>
      <c r="FA35" s="448"/>
      <c r="FB35" s="448"/>
      <c r="FC35" s="448"/>
      <c r="FD35" s="448"/>
      <c r="FE35" s="448"/>
      <c r="FF35" s="448"/>
      <c r="FG35" s="448"/>
      <c r="FH35" s="448"/>
      <c r="FI35" s="448"/>
      <c r="FJ35" s="448"/>
      <c r="FK35" s="448"/>
      <c r="FL35" s="448"/>
      <c r="FM35" s="448"/>
      <c r="FN35" s="448"/>
      <c r="FO35" s="448"/>
      <c r="FP35" s="448"/>
      <c r="FQ35" s="448"/>
      <c r="FR35" s="448"/>
      <c r="FS35" s="448"/>
      <c r="FT35" s="448"/>
      <c r="FU35" s="448"/>
      <c r="FV35" s="448"/>
      <c r="FW35" s="448"/>
      <c r="FX35" s="448"/>
      <c r="FY35" s="448"/>
      <c r="FZ35" s="448"/>
      <c r="GA35" s="448"/>
      <c r="GB35" s="448"/>
      <c r="GC35" s="448"/>
      <c r="GD35" s="448"/>
      <c r="GE35" s="448"/>
      <c r="GF35" s="448"/>
      <c r="GG35" s="448"/>
      <c r="GH35" s="448"/>
      <c r="GI35" s="448"/>
      <c r="GJ35" s="448"/>
      <c r="GK35" s="448"/>
      <c r="GL35" s="448"/>
      <c r="GM35" s="448"/>
      <c r="GN35" s="448"/>
      <c r="GO35" s="448"/>
      <c r="GP35" s="448"/>
      <c r="GQ35" s="448"/>
      <c r="GR35" s="448"/>
      <c r="GS35" s="448"/>
      <c r="GT35" s="448"/>
      <c r="GU35" s="448"/>
      <c r="GV35" s="448"/>
      <c r="GW35" s="448"/>
      <c r="GX35" s="448"/>
      <c r="GY35" s="448"/>
      <c r="GZ35" s="448"/>
      <c r="HA35" s="448"/>
      <c r="HB35" s="448"/>
      <c r="HC35" s="448"/>
      <c r="HD35" s="448"/>
      <c r="HE35" s="448"/>
      <c r="HF35" s="448"/>
      <c r="HG35" s="448"/>
      <c r="HH35" s="448"/>
      <c r="HI35" s="448"/>
      <c r="HJ35" s="448"/>
      <c r="HK35" s="448"/>
      <c r="HL35" s="448"/>
      <c r="HM35" s="448"/>
      <c r="HN35" s="448"/>
      <c r="HO35" s="448"/>
      <c r="HP35" s="448"/>
      <c r="HQ35" s="448"/>
      <c r="HR35" s="448"/>
      <c r="HS35" s="448"/>
      <c r="HT35" s="448"/>
      <c r="HU35" s="448"/>
      <c r="HV35" s="448"/>
      <c r="HW35" s="448"/>
      <c r="HX35" s="448"/>
      <c r="HY35" s="448"/>
      <c r="HZ35" s="448"/>
      <c r="IA35" s="448"/>
      <c r="IB35" s="448"/>
      <c r="IC35" s="448"/>
      <c r="ID35" s="448"/>
      <c r="IE35" s="448"/>
      <c r="IF35" s="448"/>
      <c r="IG35" s="448"/>
      <c r="IH35" s="448"/>
      <c r="II35" s="448"/>
      <c r="IJ35" s="448"/>
      <c r="IK35" s="448"/>
      <c r="IL35" s="448"/>
      <c r="IM35" s="448"/>
      <c r="IN35" s="448"/>
      <c r="IO35" s="448"/>
      <c r="IP35" s="448"/>
      <c r="IQ35" s="448"/>
      <c r="IR35" s="448"/>
      <c r="IS35" s="448"/>
    </row>
    <row r="36" spans="1:253" ht="30" customHeight="1">
      <c r="A36" s="448"/>
      <c r="B36" s="608" t="s">
        <v>442</v>
      </c>
      <c r="C36" s="662">
        <v>8.4646473801525417</v>
      </c>
      <c r="D36" s="662">
        <v>5.501375196538973</v>
      </c>
      <c r="E36" s="662">
        <v>4.7939922837214652</v>
      </c>
      <c r="F36" s="662">
        <v>23.562376799077128</v>
      </c>
      <c r="G36" s="660">
        <v>8.5695921632749759</v>
      </c>
      <c r="H36" s="661">
        <v>8.7859007619705238</v>
      </c>
      <c r="I36" s="534"/>
      <c r="J36" s="448"/>
      <c r="K36" s="448"/>
      <c r="L36" s="448"/>
      <c r="M36" s="448"/>
      <c r="N36" s="448"/>
      <c r="O36" s="448"/>
      <c r="P36" s="448"/>
      <c r="Q36" s="448"/>
      <c r="R36" s="448"/>
      <c r="S36" s="448"/>
      <c r="T36" s="448"/>
      <c r="U36" s="448"/>
      <c r="V36" s="448"/>
      <c r="W36" s="448"/>
      <c r="X36" s="448"/>
      <c r="Y36" s="448"/>
      <c r="Z36" s="54"/>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c r="BQ36" s="448"/>
      <c r="BR36" s="448"/>
      <c r="BS36" s="448"/>
      <c r="BT36" s="448"/>
      <c r="BU36" s="448"/>
      <c r="BV36" s="448"/>
      <c r="BW36" s="448"/>
      <c r="BX36" s="448"/>
      <c r="BY36" s="448"/>
      <c r="BZ36" s="448"/>
      <c r="CA36" s="448"/>
      <c r="CB36" s="448"/>
      <c r="CC36" s="448"/>
      <c r="CD36" s="448"/>
      <c r="CE36" s="448"/>
      <c r="CF36" s="448"/>
      <c r="CG36" s="448"/>
      <c r="CH36" s="448"/>
      <c r="CI36" s="448"/>
      <c r="CJ36" s="448"/>
      <c r="CK36" s="448"/>
      <c r="CL36" s="448"/>
      <c r="CM36" s="448"/>
      <c r="CN36" s="448"/>
      <c r="CO36" s="448"/>
      <c r="CP36" s="448"/>
      <c r="CQ36" s="448"/>
      <c r="CR36" s="448"/>
      <c r="CS36" s="448"/>
      <c r="CT36" s="448"/>
      <c r="CU36" s="448"/>
      <c r="CV36" s="448"/>
      <c r="CW36" s="448"/>
      <c r="CX36" s="448"/>
      <c r="CY36" s="448"/>
      <c r="CZ36" s="448"/>
      <c r="DA36" s="448"/>
      <c r="DB36" s="448"/>
      <c r="DC36" s="448"/>
      <c r="DD36" s="448"/>
      <c r="DE36" s="448"/>
      <c r="DF36" s="448"/>
      <c r="DG36" s="448"/>
      <c r="DH36" s="448"/>
      <c r="DI36" s="448"/>
      <c r="DJ36" s="448"/>
      <c r="DK36" s="448"/>
      <c r="DL36" s="448"/>
      <c r="DM36" s="448"/>
      <c r="DN36" s="448"/>
      <c r="DO36" s="448"/>
      <c r="DP36" s="448"/>
      <c r="DQ36" s="448"/>
      <c r="DR36" s="448"/>
      <c r="DS36" s="448"/>
      <c r="DT36" s="448"/>
      <c r="DU36" s="448"/>
      <c r="DV36" s="448"/>
      <c r="DW36" s="448"/>
      <c r="DX36" s="448"/>
      <c r="DY36" s="448"/>
      <c r="DZ36" s="448"/>
      <c r="EA36" s="448"/>
      <c r="EB36" s="448"/>
      <c r="EC36" s="448"/>
      <c r="ED36" s="448"/>
      <c r="EE36" s="448"/>
      <c r="EF36" s="448"/>
      <c r="EG36" s="448"/>
      <c r="EH36" s="448"/>
      <c r="EI36" s="448"/>
      <c r="EJ36" s="448"/>
      <c r="EK36" s="448"/>
      <c r="EL36" s="448"/>
      <c r="EM36" s="448"/>
      <c r="EN36" s="448"/>
      <c r="EO36" s="448"/>
      <c r="EP36" s="448"/>
      <c r="EQ36" s="448"/>
      <c r="ER36" s="448"/>
      <c r="ES36" s="448"/>
      <c r="ET36" s="448"/>
      <c r="EU36" s="448"/>
      <c r="EV36" s="448"/>
      <c r="EW36" s="448"/>
      <c r="EX36" s="448"/>
      <c r="EY36" s="448"/>
      <c r="EZ36" s="448"/>
      <c r="FA36" s="448"/>
      <c r="FB36" s="448"/>
      <c r="FC36" s="448"/>
      <c r="FD36" s="448"/>
      <c r="FE36" s="448"/>
      <c r="FF36" s="448"/>
      <c r="FG36" s="448"/>
      <c r="FH36" s="448"/>
      <c r="FI36" s="448"/>
      <c r="FJ36" s="448"/>
      <c r="FK36" s="448"/>
      <c r="FL36" s="448"/>
      <c r="FM36" s="448"/>
      <c r="FN36" s="448"/>
      <c r="FO36" s="448"/>
      <c r="FP36" s="448"/>
      <c r="FQ36" s="448"/>
      <c r="FR36" s="448"/>
      <c r="FS36" s="448"/>
      <c r="FT36" s="448"/>
      <c r="FU36" s="448"/>
      <c r="FV36" s="448"/>
      <c r="FW36" s="448"/>
      <c r="FX36" s="448"/>
      <c r="FY36" s="448"/>
      <c r="FZ36" s="448"/>
      <c r="GA36" s="448"/>
      <c r="GB36" s="448"/>
      <c r="GC36" s="448"/>
      <c r="GD36" s="448"/>
      <c r="GE36" s="448"/>
      <c r="GF36" s="448"/>
      <c r="GG36" s="448"/>
      <c r="GH36" s="448"/>
      <c r="GI36" s="448"/>
      <c r="GJ36" s="448"/>
      <c r="GK36" s="448"/>
      <c r="GL36" s="448"/>
      <c r="GM36" s="448"/>
      <c r="GN36" s="448"/>
      <c r="GO36" s="448"/>
      <c r="GP36" s="448"/>
      <c r="GQ36" s="448"/>
      <c r="GR36" s="448"/>
      <c r="GS36" s="448"/>
      <c r="GT36" s="448"/>
      <c r="GU36" s="448"/>
      <c r="GV36" s="448"/>
      <c r="GW36" s="448"/>
      <c r="GX36" s="448"/>
      <c r="GY36" s="448"/>
      <c r="GZ36" s="448"/>
      <c r="HA36" s="448"/>
      <c r="HB36" s="448"/>
      <c r="HC36" s="448"/>
      <c r="HD36" s="448"/>
      <c r="HE36" s="448"/>
      <c r="HF36" s="448"/>
      <c r="HG36" s="448"/>
      <c r="HH36" s="448"/>
      <c r="HI36" s="448"/>
      <c r="HJ36" s="448"/>
      <c r="HK36" s="448"/>
      <c r="HL36" s="448"/>
      <c r="HM36" s="448"/>
      <c r="HN36" s="448"/>
      <c r="HO36" s="448"/>
      <c r="HP36" s="448"/>
      <c r="HQ36" s="448"/>
      <c r="HR36" s="448"/>
      <c r="HS36" s="448"/>
      <c r="HT36" s="448"/>
      <c r="HU36" s="448"/>
      <c r="HV36" s="448"/>
      <c r="HW36" s="448"/>
      <c r="HX36" s="448"/>
      <c r="HY36" s="448"/>
      <c r="HZ36" s="448"/>
      <c r="IA36" s="448"/>
      <c r="IB36" s="448"/>
      <c r="IC36" s="448"/>
      <c r="ID36" s="448"/>
      <c r="IE36" s="448"/>
      <c r="IF36" s="448"/>
      <c r="IG36" s="448"/>
      <c r="IH36" s="448"/>
      <c r="II36" s="448"/>
      <c r="IJ36" s="448"/>
      <c r="IK36" s="448"/>
      <c r="IL36" s="448"/>
      <c r="IM36" s="448"/>
      <c r="IN36" s="448"/>
      <c r="IO36" s="448"/>
      <c r="IP36" s="448"/>
      <c r="IQ36" s="448"/>
      <c r="IR36" s="448"/>
      <c r="IS36" s="448"/>
    </row>
    <row r="37" spans="1:253" ht="30" customHeight="1">
      <c r="A37" s="448"/>
      <c r="B37" s="608" t="s">
        <v>443</v>
      </c>
      <c r="C37" s="662">
        <v>6.4872440272492327</v>
      </c>
      <c r="D37" s="662">
        <v>5.5234999664955211</v>
      </c>
      <c r="E37" s="662">
        <v>2.4756965494853631</v>
      </c>
      <c r="F37" s="662">
        <v>22.099494803144907</v>
      </c>
      <c r="G37" s="660">
        <v>6.8662394452613</v>
      </c>
      <c r="H37" s="661">
        <v>7.1170667823209754</v>
      </c>
      <c r="I37" s="535"/>
      <c r="J37" s="448"/>
      <c r="K37" s="448"/>
      <c r="L37" s="448"/>
      <c r="M37" s="448"/>
      <c r="N37" s="448"/>
      <c r="O37" s="448"/>
      <c r="P37" s="448"/>
      <c r="Q37" s="448"/>
      <c r="R37" s="448"/>
      <c r="S37" s="448"/>
      <c r="T37" s="448"/>
      <c r="U37" s="448"/>
      <c r="V37" s="448"/>
      <c r="W37" s="448"/>
      <c r="X37" s="448"/>
      <c r="Y37" s="448"/>
      <c r="Z37" s="54"/>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c r="DS37" s="448"/>
      <c r="DT37" s="448"/>
      <c r="DU37" s="448"/>
      <c r="DV37" s="448"/>
      <c r="DW37" s="448"/>
      <c r="DX37" s="448"/>
      <c r="DY37" s="448"/>
      <c r="DZ37" s="448"/>
      <c r="EA37" s="448"/>
      <c r="EB37" s="448"/>
      <c r="EC37" s="448"/>
      <c r="ED37" s="448"/>
      <c r="EE37" s="448"/>
      <c r="EF37" s="448"/>
      <c r="EG37" s="448"/>
      <c r="EH37" s="448"/>
      <c r="EI37" s="448"/>
      <c r="EJ37" s="448"/>
      <c r="EK37" s="448"/>
      <c r="EL37" s="448"/>
      <c r="EM37" s="448"/>
      <c r="EN37" s="448"/>
      <c r="EO37" s="448"/>
      <c r="EP37" s="448"/>
      <c r="EQ37" s="448"/>
      <c r="ER37" s="448"/>
      <c r="ES37" s="448"/>
      <c r="ET37" s="448"/>
      <c r="EU37" s="448"/>
      <c r="EV37" s="448"/>
      <c r="EW37" s="448"/>
      <c r="EX37" s="448"/>
      <c r="EY37" s="448"/>
      <c r="EZ37" s="448"/>
      <c r="FA37" s="448"/>
      <c r="FB37" s="448"/>
      <c r="FC37" s="448"/>
      <c r="FD37" s="448"/>
      <c r="FE37" s="448"/>
      <c r="FF37" s="448"/>
      <c r="FG37" s="448"/>
      <c r="FH37" s="448"/>
      <c r="FI37" s="448"/>
      <c r="FJ37" s="448"/>
      <c r="FK37" s="448"/>
      <c r="FL37" s="448"/>
      <c r="FM37" s="448"/>
      <c r="FN37" s="448"/>
      <c r="FO37" s="448"/>
      <c r="FP37" s="448"/>
      <c r="FQ37" s="448"/>
      <c r="FR37" s="448"/>
      <c r="FS37" s="448"/>
      <c r="FT37" s="448"/>
      <c r="FU37" s="448"/>
      <c r="FV37" s="448"/>
      <c r="FW37" s="448"/>
      <c r="FX37" s="448"/>
      <c r="FY37" s="448"/>
      <c r="FZ37" s="448"/>
      <c r="GA37" s="448"/>
      <c r="GB37" s="448"/>
      <c r="GC37" s="448"/>
      <c r="GD37" s="448"/>
      <c r="GE37" s="448"/>
      <c r="GF37" s="448"/>
      <c r="GG37" s="448"/>
      <c r="GH37" s="448"/>
      <c r="GI37" s="448"/>
      <c r="GJ37" s="448"/>
      <c r="GK37" s="448"/>
      <c r="GL37" s="448"/>
      <c r="GM37" s="448"/>
      <c r="GN37" s="448"/>
      <c r="GO37" s="448"/>
      <c r="GP37" s="448"/>
      <c r="GQ37" s="448"/>
      <c r="GR37" s="448"/>
      <c r="GS37" s="448"/>
      <c r="GT37" s="448"/>
      <c r="GU37" s="448"/>
      <c r="GV37" s="448"/>
      <c r="GW37" s="448"/>
      <c r="GX37" s="448"/>
      <c r="GY37" s="448"/>
      <c r="GZ37" s="448"/>
      <c r="HA37" s="448"/>
      <c r="HB37" s="448"/>
      <c r="HC37" s="448"/>
      <c r="HD37" s="448"/>
      <c r="HE37" s="448"/>
      <c r="HF37" s="448"/>
      <c r="HG37" s="448"/>
      <c r="HH37" s="448"/>
      <c r="HI37" s="448"/>
      <c r="HJ37" s="448"/>
      <c r="HK37" s="448"/>
      <c r="HL37" s="448"/>
      <c r="HM37" s="448"/>
      <c r="HN37" s="448"/>
      <c r="HO37" s="448"/>
      <c r="HP37" s="448"/>
      <c r="HQ37" s="448"/>
      <c r="HR37" s="448"/>
      <c r="HS37" s="448"/>
      <c r="HT37" s="448"/>
      <c r="HU37" s="448"/>
      <c r="HV37" s="448"/>
      <c r="HW37" s="448"/>
      <c r="HX37" s="448"/>
      <c r="HY37" s="448"/>
      <c r="HZ37" s="448"/>
      <c r="IA37" s="448"/>
      <c r="IB37" s="448"/>
      <c r="IC37" s="448"/>
      <c r="ID37" s="448"/>
      <c r="IE37" s="448"/>
      <c r="IF37" s="448"/>
      <c r="IG37" s="448"/>
      <c r="IH37" s="448"/>
      <c r="II37" s="448"/>
      <c r="IJ37" s="448"/>
      <c r="IK37" s="448"/>
      <c r="IL37" s="448"/>
      <c r="IM37" s="448"/>
      <c r="IN37" s="448"/>
      <c r="IO37" s="448"/>
      <c r="IP37" s="448"/>
      <c r="IQ37" s="448"/>
      <c r="IR37" s="448"/>
      <c r="IS37" s="448"/>
    </row>
    <row r="38" spans="1:253" ht="30" customHeight="1">
      <c r="A38" s="448"/>
      <c r="B38" s="608" t="s">
        <v>444</v>
      </c>
      <c r="C38" s="662">
        <v>5.8669373613059008</v>
      </c>
      <c r="D38" s="662">
        <v>5.5345219571081685</v>
      </c>
      <c r="E38" s="662">
        <v>2.6591175690197133</v>
      </c>
      <c r="F38" s="662">
        <v>16.129808530499034</v>
      </c>
      <c r="G38" s="660">
        <v>6.1554503253640149</v>
      </c>
      <c r="H38" s="661">
        <v>6.3537033978749093</v>
      </c>
      <c r="I38" s="534"/>
      <c r="J38" s="448"/>
      <c r="K38" s="448"/>
      <c r="L38" s="448"/>
      <c r="M38" s="448"/>
      <c r="N38" s="448"/>
      <c r="O38" s="448"/>
      <c r="P38" s="448"/>
      <c r="Q38" s="448"/>
      <c r="R38" s="448"/>
      <c r="S38" s="448"/>
      <c r="T38" s="448"/>
      <c r="U38" s="448"/>
      <c r="V38" s="448"/>
      <c r="W38" s="448"/>
      <c r="X38" s="448"/>
      <c r="Y38" s="448"/>
      <c r="Z38" s="54"/>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c r="DS38" s="448"/>
      <c r="DT38" s="448"/>
      <c r="DU38" s="448"/>
      <c r="DV38" s="448"/>
      <c r="DW38" s="448"/>
      <c r="DX38" s="448"/>
      <c r="DY38" s="448"/>
      <c r="DZ38" s="448"/>
      <c r="EA38" s="448"/>
      <c r="EB38" s="448"/>
      <c r="EC38" s="448"/>
      <c r="ED38" s="448"/>
      <c r="EE38" s="448"/>
      <c r="EF38" s="448"/>
      <c r="EG38" s="448"/>
      <c r="EH38" s="448"/>
      <c r="EI38" s="448"/>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8"/>
      <c r="FU38" s="448"/>
      <c r="FV38" s="448"/>
      <c r="FW38" s="448"/>
      <c r="FX38" s="448"/>
      <c r="FY38" s="448"/>
      <c r="FZ38" s="448"/>
      <c r="GA38" s="448"/>
      <c r="GB38" s="448"/>
      <c r="GC38" s="448"/>
      <c r="GD38" s="448"/>
      <c r="GE38" s="448"/>
      <c r="GF38" s="448"/>
      <c r="GG38" s="448"/>
      <c r="GH38" s="448"/>
      <c r="GI38" s="448"/>
      <c r="GJ38" s="448"/>
      <c r="GK38" s="448"/>
      <c r="GL38" s="448"/>
      <c r="GM38" s="448"/>
      <c r="GN38" s="448"/>
      <c r="GO38" s="448"/>
      <c r="GP38" s="448"/>
      <c r="GQ38" s="448"/>
      <c r="GR38" s="448"/>
      <c r="GS38" s="448"/>
      <c r="GT38" s="448"/>
      <c r="GU38" s="448"/>
      <c r="GV38" s="448"/>
      <c r="GW38" s="448"/>
      <c r="GX38" s="448"/>
      <c r="GY38" s="448"/>
      <c r="GZ38" s="448"/>
      <c r="HA38" s="448"/>
      <c r="HB38" s="448"/>
      <c r="HC38" s="448"/>
      <c r="HD38" s="448"/>
      <c r="HE38" s="448"/>
      <c r="HF38" s="448"/>
      <c r="HG38" s="448"/>
      <c r="HH38" s="448"/>
      <c r="HI38" s="448"/>
      <c r="HJ38" s="448"/>
      <c r="HK38" s="448"/>
      <c r="HL38" s="448"/>
      <c r="HM38" s="448"/>
      <c r="HN38" s="448"/>
      <c r="HO38" s="448"/>
      <c r="HP38" s="448"/>
      <c r="HQ38" s="448"/>
      <c r="HR38" s="448"/>
      <c r="HS38" s="448"/>
      <c r="HT38" s="448"/>
      <c r="HU38" s="448"/>
      <c r="HV38" s="448"/>
      <c r="HW38" s="448"/>
      <c r="HX38" s="448"/>
      <c r="HY38" s="448"/>
      <c r="HZ38" s="448"/>
      <c r="IA38" s="448"/>
      <c r="IB38" s="448"/>
      <c r="IC38" s="448"/>
      <c r="ID38" s="448"/>
      <c r="IE38" s="448"/>
      <c r="IF38" s="448"/>
      <c r="IG38" s="448"/>
      <c r="IH38" s="448"/>
      <c r="II38" s="448"/>
      <c r="IJ38" s="448"/>
      <c r="IK38" s="448"/>
      <c r="IL38" s="448"/>
      <c r="IM38" s="448"/>
      <c r="IN38" s="448"/>
      <c r="IO38" s="448"/>
      <c r="IP38" s="448"/>
      <c r="IQ38" s="448"/>
      <c r="IR38" s="448"/>
      <c r="IS38" s="448"/>
    </row>
    <row r="39" spans="1:253" ht="30" customHeight="1">
      <c r="A39" s="448"/>
      <c r="B39" s="608" t="s">
        <v>445</v>
      </c>
      <c r="C39" s="662">
        <v>3.797513756410126</v>
      </c>
      <c r="D39" s="662">
        <v>5.5027181536330403</v>
      </c>
      <c r="E39" s="662">
        <v>1.7196442966628069</v>
      </c>
      <c r="F39" s="662">
        <v>8.8298319119013371</v>
      </c>
      <c r="G39" s="660">
        <v>4.1604700676851394</v>
      </c>
      <c r="H39" s="661">
        <v>4.2969476703209892</v>
      </c>
      <c r="I39" s="448"/>
      <c r="J39" s="448"/>
      <c r="K39" s="448"/>
      <c r="L39" s="448"/>
      <c r="M39" s="448"/>
      <c r="N39" s="448"/>
      <c r="O39" s="448"/>
      <c r="P39" s="448"/>
      <c r="Q39" s="448"/>
      <c r="R39" s="448"/>
      <c r="S39" s="448"/>
      <c r="T39" s="448"/>
      <c r="U39" s="448"/>
      <c r="V39" s="448"/>
      <c r="W39" s="448"/>
      <c r="X39" s="448"/>
      <c r="Y39" s="448"/>
      <c r="Z39" s="54"/>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c r="BQ39" s="448"/>
      <c r="BR39" s="448"/>
      <c r="BS39" s="448"/>
      <c r="BT39" s="448"/>
      <c r="BU39" s="448"/>
      <c r="BV39" s="448"/>
      <c r="BW39" s="448"/>
      <c r="BX39" s="448"/>
      <c r="BY39" s="448"/>
      <c r="BZ39" s="448"/>
      <c r="CA39" s="448"/>
      <c r="CB39" s="448"/>
      <c r="CC39" s="448"/>
      <c r="CD39" s="448"/>
      <c r="CE39" s="448"/>
      <c r="CF39" s="448"/>
      <c r="CG39" s="448"/>
      <c r="CH39" s="448"/>
      <c r="CI39" s="448"/>
      <c r="CJ39" s="448"/>
      <c r="CK39" s="448"/>
      <c r="CL39" s="448"/>
      <c r="CM39" s="448"/>
      <c r="CN39" s="448"/>
      <c r="CO39" s="448"/>
      <c r="CP39" s="448"/>
      <c r="CQ39" s="448"/>
      <c r="CR39" s="448"/>
      <c r="CS39" s="448"/>
      <c r="CT39" s="448"/>
      <c r="CU39" s="448"/>
      <c r="CV39" s="448"/>
      <c r="CW39" s="448"/>
      <c r="CX39" s="448"/>
      <c r="CY39" s="448"/>
      <c r="CZ39" s="448"/>
      <c r="DA39" s="448"/>
      <c r="DB39" s="448"/>
      <c r="DC39" s="448"/>
      <c r="DD39" s="448"/>
      <c r="DE39" s="448"/>
      <c r="DF39" s="448"/>
      <c r="DG39" s="448"/>
      <c r="DH39" s="448"/>
      <c r="DI39" s="448"/>
      <c r="DJ39" s="448"/>
      <c r="DK39" s="448"/>
      <c r="DL39" s="448"/>
      <c r="DM39" s="448"/>
      <c r="DN39" s="448"/>
      <c r="DO39" s="448"/>
      <c r="DP39" s="448"/>
      <c r="DQ39" s="448"/>
      <c r="DR39" s="448"/>
      <c r="DS39" s="448"/>
      <c r="DT39" s="448"/>
      <c r="DU39" s="448"/>
      <c r="DV39" s="448"/>
      <c r="DW39" s="448"/>
      <c r="DX39" s="448"/>
      <c r="DY39" s="448"/>
      <c r="DZ39" s="448"/>
      <c r="EA39" s="448"/>
      <c r="EB39" s="448"/>
      <c r="EC39" s="448"/>
      <c r="ED39" s="448"/>
      <c r="EE39" s="448"/>
      <c r="EF39" s="448"/>
      <c r="EG39" s="448"/>
      <c r="EH39" s="448"/>
      <c r="EI39" s="448"/>
      <c r="EJ39" s="448"/>
      <c r="EK39" s="448"/>
      <c r="EL39" s="448"/>
      <c r="EM39" s="448"/>
      <c r="EN39" s="448"/>
      <c r="EO39" s="448"/>
      <c r="EP39" s="448"/>
      <c r="EQ39" s="448"/>
      <c r="ER39" s="448"/>
      <c r="ES39" s="448"/>
      <c r="ET39" s="448"/>
      <c r="EU39" s="448"/>
      <c r="EV39" s="448"/>
      <c r="EW39" s="448"/>
      <c r="EX39" s="448"/>
      <c r="EY39" s="448"/>
      <c r="EZ39" s="448"/>
      <c r="FA39" s="448"/>
      <c r="FB39" s="448"/>
      <c r="FC39" s="448"/>
      <c r="FD39" s="448"/>
      <c r="FE39" s="448"/>
      <c r="FF39" s="448"/>
      <c r="FG39" s="448"/>
      <c r="FH39" s="448"/>
      <c r="FI39" s="448"/>
      <c r="FJ39" s="448"/>
      <c r="FK39" s="448"/>
      <c r="FL39" s="448"/>
      <c r="FM39" s="448"/>
      <c r="FN39" s="448"/>
      <c r="FO39" s="448"/>
      <c r="FP39" s="448"/>
      <c r="FQ39" s="448"/>
      <c r="FR39" s="448"/>
      <c r="FS39" s="448"/>
      <c r="FT39" s="448"/>
      <c r="FU39" s="448"/>
      <c r="FV39" s="448"/>
      <c r="FW39" s="448"/>
      <c r="FX39" s="448"/>
      <c r="FY39" s="448"/>
      <c r="FZ39" s="448"/>
      <c r="GA39" s="448"/>
      <c r="GB39" s="448"/>
      <c r="GC39" s="448"/>
      <c r="GD39" s="448"/>
      <c r="GE39" s="448"/>
      <c r="GF39" s="448"/>
      <c r="GG39" s="448"/>
      <c r="GH39" s="448"/>
      <c r="GI39" s="448"/>
      <c r="GJ39" s="448"/>
      <c r="GK39" s="448"/>
      <c r="GL39" s="448"/>
      <c r="GM39" s="448"/>
      <c r="GN39" s="448"/>
      <c r="GO39" s="448"/>
      <c r="GP39" s="448"/>
      <c r="GQ39" s="448"/>
      <c r="GR39" s="448"/>
      <c r="GS39" s="448"/>
      <c r="GT39" s="448"/>
      <c r="GU39" s="448"/>
      <c r="GV39" s="448"/>
      <c r="GW39" s="448"/>
      <c r="GX39" s="448"/>
      <c r="GY39" s="448"/>
      <c r="GZ39" s="448"/>
      <c r="HA39" s="448"/>
      <c r="HB39" s="448"/>
      <c r="HC39" s="448"/>
      <c r="HD39" s="448"/>
      <c r="HE39" s="448"/>
      <c r="HF39" s="448"/>
      <c r="HG39" s="448"/>
      <c r="HH39" s="448"/>
      <c r="HI39" s="448"/>
      <c r="HJ39" s="448"/>
      <c r="HK39" s="448"/>
      <c r="HL39" s="448"/>
      <c r="HM39" s="448"/>
      <c r="HN39" s="448"/>
      <c r="HO39" s="448"/>
      <c r="HP39" s="448"/>
      <c r="HQ39" s="448"/>
      <c r="HR39" s="448"/>
      <c r="HS39" s="448"/>
      <c r="HT39" s="448"/>
      <c r="HU39" s="448"/>
      <c r="HV39" s="448"/>
      <c r="HW39" s="448"/>
      <c r="HX39" s="448"/>
      <c r="HY39" s="448"/>
      <c r="HZ39" s="448"/>
      <c r="IA39" s="448"/>
      <c r="IB39" s="448"/>
      <c r="IC39" s="448"/>
      <c r="ID39" s="448"/>
      <c r="IE39" s="448"/>
      <c r="IF39" s="448"/>
      <c r="IG39" s="448"/>
      <c r="IH39" s="448"/>
      <c r="II39" s="448"/>
      <c r="IJ39" s="448"/>
      <c r="IK39" s="448"/>
      <c r="IL39" s="448"/>
      <c r="IM39" s="448"/>
      <c r="IN39" s="448"/>
      <c r="IO39" s="448"/>
      <c r="IP39" s="448"/>
      <c r="IQ39" s="448"/>
      <c r="IR39" s="448"/>
      <c r="IS39" s="448"/>
    </row>
    <row r="40" spans="1:253" ht="30" customHeight="1">
      <c r="A40" s="448"/>
      <c r="B40" s="540" t="s">
        <v>404</v>
      </c>
      <c r="C40" s="662">
        <v>4.5402640933103413</v>
      </c>
      <c r="D40" s="662">
        <v>5.7563322961710526</v>
      </c>
      <c r="E40" s="662">
        <v>1.044512835455194</v>
      </c>
      <c r="F40" s="662">
        <v>3.3905375638079818</v>
      </c>
      <c r="G40" s="660">
        <v>4.4529509750476706</v>
      </c>
      <c r="H40" s="661">
        <v>4.6410588642991542</v>
      </c>
      <c r="I40" s="448"/>
      <c r="J40" s="448"/>
      <c r="K40" s="448"/>
      <c r="L40" s="448"/>
      <c r="M40" s="448"/>
      <c r="N40" s="448"/>
      <c r="O40" s="448"/>
      <c r="P40" s="448"/>
      <c r="Q40" s="448"/>
      <c r="R40" s="448"/>
      <c r="S40" s="448"/>
      <c r="T40" s="448"/>
      <c r="U40" s="448"/>
      <c r="V40" s="448"/>
      <c r="W40" s="448"/>
      <c r="X40" s="448"/>
      <c r="Y40" s="448"/>
      <c r="Z40" s="54"/>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48"/>
      <c r="IK40" s="448"/>
      <c r="IL40" s="448"/>
      <c r="IM40" s="448"/>
      <c r="IN40" s="448"/>
      <c r="IO40" s="448"/>
      <c r="IP40" s="448"/>
      <c r="IQ40" s="448"/>
      <c r="IR40" s="448"/>
      <c r="IS40" s="448"/>
    </row>
    <row r="41" spans="1:253" ht="30" customHeight="1">
      <c r="A41" s="448"/>
      <c r="B41" s="608" t="s">
        <v>405</v>
      </c>
      <c r="C41" s="662">
        <v>5.1916558729956392</v>
      </c>
      <c r="D41" s="662">
        <v>6.0088854060730341</v>
      </c>
      <c r="E41" s="662">
        <v>-0.66747163086758121</v>
      </c>
      <c r="F41" s="662">
        <v>4.4665330107613812</v>
      </c>
      <c r="G41" s="660">
        <v>4.9547210022239341</v>
      </c>
      <c r="H41" s="661">
        <v>5.2619941233874528</v>
      </c>
      <c r="I41" s="448"/>
      <c r="J41" s="448"/>
      <c r="K41" s="448"/>
      <c r="L41" s="448"/>
      <c r="M41" s="448"/>
      <c r="N41" s="448"/>
      <c r="O41" s="448"/>
      <c r="P41" s="448"/>
      <c r="Q41" s="448"/>
      <c r="R41" s="448"/>
      <c r="S41" s="448"/>
      <c r="T41" s="448"/>
      <c r="U41" s="448"/>
      <c r="V41" s="448"/>
      <c r="W41" s="448"/>
      <c r="X41" s="448"/>
      <c r="Y41" s="448"/>
      <c r="Z41" s="54"/>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48"/>
      <c r="IK41" s="448"/>
      <c r="IL41" s="448"/>
      <c r="IM41" s="448"/>
      <c r="IN41" s="448"/>
      <c r="IO41" s="448"/>
      <c r="IP41" s="448"/>
      <c r="IQ41" s="448"/>
      <c r="IR41" s="448"/>
      <c r="IS41" s="448"/>
    </row>
    <row r="42" spans="1:253" ht="30" customHeight="1">
      <c r="A42" s="448"/>
      <c r="B42" s="608" t="s">
        <v>414</v>
      </c>
      <c r="C42" s="662">
        <v>5.8576694520641155</v>
      </c>
      <c r="D42" s="662">
        <v>6.2436628332204265</v>
      </c>
      <c r="E42" s="662">
        <v>-4.3283906770395504</v>
      </c>
      <c r="F42" s="662">
        <v>3.7341074268891106</v>
      </c>
      <c r="G42" s="660">
        <v>5.2647177619572432</v>
      </c>
      <c r="H42" s="661">
        <v>5.7897807804814505</v>
      </c>
      <c r="I42" s="448"/>
      <c r="J42" s="448"/>
      <c r="K42" s="448"/>
      <c r="L42" s="448"/>
      <c r="M42" s="448"/>
      <c r="N42" s="448"/>
      <c r="O42" s="448"/>
      <c r="P42" s="448"/>
      <c r="Q42" s="448"/>
      <c r="R42" s="448"/>
      <c r="S42" s="448"/>
      <c r="T42" s="448"/>
      <c r="U42" s="448"/>
      <c r="V42" s="448"/>
      <c r="W42" s="448"/>
      <c r="X42" s="448"/>
      <c r="Y42" s="448"/>
      <c r="Z42" s="54"/>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48"/>
      <c r="IK42" s="448"/>
      <c r="IL42" s="448"/>
      <c r="IM42" s="448"/>
      <c r="IN42" s="448"/>
      <c r="IO42" s="448"/>
      <c r="IP42" s="448"/>
      <c r="IQ42" s="448"/>
      <c r="IR42" s="448"/>
      <c r="IS42" s="448"/>
    </row>
    <row r="43" spans="1:253">
      <c r="A43" s="448"/>
      <c r="B43" s="608" t="s">
        <v>413</v>
      </c>
      <c r="C43" s="662">
        <v>6.698375458925554</v>
      </c>
      <c r="D43" s="662">
        <v>6.4891074051155186</v>
      </c>
      <c r="E43" s="662">
        <v>-6.1702954241353325</v>
      </c>
      <c r="F43" s="662">
        <v>4.1054034657411762</v>
      </c>
      <c r="G43" s="660">
        <v>5.8685567122345219</v>
      </c>
      <c r="H43" s="661">
        <v>6.5250690914340908</v>
      </c>
      <c r="I43" s="448"/>
      <c r="J43" s="448"/>
      <c r="K43" s="448"/>
      <c r="L43" s="448"/>
      <c r="M43" s="448"/>
      <c r="N43" s="448"/>
      <c r="O43" s="448"/>
      <c r="P43" s="448"/>
      <c r="Q43" s="448"/>
      <c r="R43" s="448"/>
      <c r="S43" s="448"/>
      <c r="T43" s="448"/>
      <c r="U43" s="448"/>
      <c r="V43" s="448"/>
      <c r="W43" s="448"/>
      <c r="X43" s="448"/>
      <c r="Y43" s="448"/>
      <c r="Z43" s="54"/>
      <c r="AA43" s="448"/>
      <c r="AB43" s="448"/>
      <c r="AC43" s="448"/>
      <c r="AD43" s="448"/>
      <c r="AE43" s="448"/>
      <c r="AF43" s="448"/>
      <c r="AG43" s="44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48"/>
      <c r="IK43" s="448"/>
      <c r="IL43" s="448"/>
      <c r="IM43" s="448"/>
      <c r="IN43" s="448"/>
      <c r="IO43" s="448"/>
      <c r="IP43" s="448"/>
      <c r="IQ43" s="448"/>
      <c r="IR43" s="448"/>
      <c r="IS43" s="448"/>
    </row>
    <row r="44" spans="1:253">
      <c r="B44" s="609" t="s">
        <v>436</v>
      </c>
      <c r="C44" s="662">
        <v>5.7007587249063221</v>
      </c>
      <c r="D44" s="662">
        <v>4.8487489655470313</v>
      </c>
      <c r="E44" s="662">
        <v>-6.5981450723772639</v>
      </c>
      <c r="F44" s="662">
        <v>5.72696388154354</v>
      </c>
      <c r="G44" s="660">
        <v>4.9694002016369438</v>
      </c>
      <c r="H44" s="661">
        <v>5.5858580848051247</v>
      </c>
      <c r="Z44" s="54"/>
      <c r="AA44" s="53"/>
    </row>
    <row r="45" spans="1:253">
      <c r="B45" s="608" t="s">
        <v>440</v>
      </c>
      <c r="C45" s="662">
        <v>5.0866323292771938</v>
      </c>
      <c r="D45" s="662">
        <v>4.3926789760691634</v>
      </c>
      <c r="E45" s="662">
        <v>-6.8108873648262573</v>
      </c>
      <c r="F45" s="662">
        <v>4.0278221155810314</v>
      </c>
      <c r="G45" s="660">
        <v>4.3574710223991673</v>
      </c>
      <c r="H45" s="661">
        <v>4.9334784566047887</v>
      </c>
      <c r="Z45" s="54"/>
      <c r="AA45" s="53"/>
    </row>
    <row r="46" spans="1:253">
      <c r="B46" s="593" t="s">
        <v>441</v>
      </c>
      <c r="C46" s="662">
        <v>4.3396277121737938</v>
      </c>
      <c r="D46" s="662">
        <v>3.9716870388411252</v>
      </c>
      <c r="E46" s="662">
        <v>-5.6926177450893078</v>
      </c>
      <c r="F46" s="662">
        <v>-9.7646127689188233E-4</v>
      </c>
      <c r="G46" s="660">
        <v>3.5890705835100789</v>
      </c>
      <c r="H46" s="661">
        <v>4.0484995997889399</v>
      </c>
      <c r="I46" s="480"/>
    </row>
    <row r="47" spans="1:253">
      <c r="B47" s="593" t="s">
        <v>447</v>
      </c>
      <c r="C47" s="662">
        <v>3.2346246916905983</v>
      </c>
      <c r="D47" s="662">
        <v>3.5105606325069232</v>
      </c>
      <c r="E47" s="662">
        <v>-5.8085727905644831</v>
      </c>
      <c r="F47" s="662">
        <v>2.498676068621819</v>
      </c>
      <c r="G47" s="660">
        <v>2.8178047623835312</v>
      </c>
      <c r="H47" s="661">
        <v>3.2321619013082881</v>
      </c>
      <c r="I47" s="448"/>
    </row>
    <row r="48" spans="1:253">
      <c r="B48" s="593" t="s">
        <v>448</v>
      </c>
      <c r="C48" s="663">
        <v>4.2604726053042725</v>
      </c>
      <c r="D48" s="663">
        <v>4.8558848552310252</v>
      </c>
      <c r="E48" s="663">
        <v>-5.3240691908101496</v>
      </c>
      <c r="F48" s="663">
        <v>4.8030744756500496</v>
      </c>
      <c r="G48" s="663">
        <v>3.9343807009233984</v>
      </c>
      <c r="H48" s="661">
        <v>4.3708465121083577</v>
      </c>
      <c r="I48" s="448"/>
    </row>
    <row r="49" spans="2:8">
      <c r="B49" s="610" t="s">
        <v>210</v>
      </c>
      <c r="C49" s="685" t="s">
        <v>211</v>
      </c>
      <c r="D49" s="685"/>
      <c r="E49" s="685"/>
      <c r="F49" s="685"/>
      <c r="G49" s="685"/>
      <c r="H49" s="686"/>
    </row>
  </sheetData>
  <mergeCells count="2">
    <mergeCell ref="C2:G2"/>
    <mergeCell ref="B2:B3"/>
  </mergeCells>
  <phoneticPr fontId="271" type="noConversion"/>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55"/>
  <sheetViews>
    <sheetView topLeftCell="A41" workbookViewId="0">
      <selection activeCell="C48" sqref="C48:I52"/>
    </sheetView>
  </sheetViews>
  <sheetFormatPr defaultColWidth="9.109375" defaultRowHeight="15.6"/>
  <cols>
    <col min="1" max="1" width="1.44140625" style="53" customWidth="1"/>
    <col min="2" max="3" width="9.33203125" style="53" customWidth="1"/>
    <col min="4" max="4" width="12" style="53" customWidth="1"/>
    <col min="5" max="9" width="14.109375" style="53" customWidth="1"/>
    <col min="10" max="10" width="10" style="53" customWidth="1"/>
    <col min="11" max="225" width="9.109375" style="53"/>
    <col min="226" max="226" width="6" style="53" customWidth="1"/>
    <col min="227" max="227" width="3.44140625" style="53" customWidth="1"/>
    <col min="228" max="228" width="8.109375" style="53" customWidth="1"/>
    <col min="229" max="231" width="6.44140625" style="53" customWidth="1"/>
    <col min="232" max="232" width="6.109375" style="53" customWidth="1"/>
    <col min="233" max="233" width="8" style="53" customWidth="1"/>
    <col min="234" max="234" width="6.44140625" style="53" customWidth="1"/>
    <col min="235" max="235" width="6.88671875" style="53" customWidth="1"/>
    <col min="236" max="236" width="8" style="53" customWidth="1"/>
    <col min="237" max="237" width="8.44140625" style="53" customWidth="1"/>
    <col min="238" max="238" width="6.44140625" style="53" customWidth="1"/>
    <col min="239" max="239" width="7.88671875" style="53" customWidth="1"/>
    <col min="240" max="240" width="6.88671875" style="53" customWidth="1"/>
    <col min="241" max="241" width="7.109375" style="53" customWidth="1"/>
    <col min="242" max="242" width="7.44140625" style="53" customWidth="1"/>
    <col min="243" max="243" width="8" style="53" customWidth="1"/>
    <col min="244" max="244" width="7.88671875" style="53" customWidth="1"/>
    <col min="245" max="245" width="7.109375" style="53" customWidth="1"/>
    <col min="246" max="246" width="7" style="53" customWidth="1"/>
    <col min="247" max="247" width="8.88671875" style="53" customWidth="1"/>
    <col min="248" max="248" width="8.44140625" style="53" customWidth="1"/>
    <col min="249" max="249" width="9" style="53" customWidth="1"/>
    <col min="250" max="16384" width="9.109375" style="53"/>
  </cols>
  <sheetData>
    <row r="1" spans="1:11" ht="27.75" customHeight="1">
      <c r="A1" s="448"/>
      <c r="B1" s="64" t="s">
        <v>347</v>
      </c>
      <c r="C1" s="478"/>
      <c r="D1" s="479"/>
      <c r="E1" s="479"/>
      <c r="F1" s="479"/>
      <c r="G1" s="479"/>
      <c r="H1" s="479"/>
      <c r="I1" s="479"/>
      <c r="J1" s="510"/>
      <c r="K1" s="448"/>
    </row>
    <row r="2" spans="1:11" ht="25.5" customHeight="1">
      <c r="A2" s="448"/>
      <c r="B2" s="819" t="s">
        <v>36</v>
      </c>
      <c r="C2" s="814" t="s">
        <v>224</v>
      </c>
      <c r="D2" s="816"/>
      <c r="E2" s="816"/>
      <c r="F2" s="816"/>
      <c r="G2" s="816"/>
      <c r="H2" s="816"/>
      <c r="I2" s="533"/>
      <c r="J2" s="448"/>
    </row>
    <row r="3" spans="1:11" s="54" customFormat="1" ht="126.75" customHeight="1">
      <c r="A3" s="448"/>
      <c r="B3" s="818"/>
      <c r="C3" s="406" t="s">
        <v>233</v>
      </c>
      <c r="D3" s="77" t="s">
        <v>43</v>
      </c>
      <c r="E3" s="77" t="s">
        <v>409</v>
      </c>
      <c r="F3" s="77" t="s">
        <v>424</v>
      </c>
      <c r="G3" s="77" t="s">
        <v>46</v>
      </c>
      <c r="H3" s="77" t="s">
        <v>72</v>
      </c>
      <c r="I3" s="406" t="s">
        <v>430</v>
      </c>
    </row>
    <row r="4" spans="1:11" ht="30" customHeight="1">
      <c r="A4" s="448"/>
      <c r="B4" s="541" t="s">
        <v>364</v>
      </c>
      <c r="C4" s="647">
        <v>3859.6026677370528</v>
      </c>
      <c r="D4" s="647">
        <v>3595.5011446929548</v>
      </c>
      <c r="E4" s="647">
        <v>297.66991520767851</v>
      </c>
      <c r="F4" s="647">
        <v>176.92278026444325</v>
      </c>
      <c r="G4" s="647">
        <v>2445.1803608073224</v>
      </c>
      <c r="H4" s="79">
        <v>10374.876868709453</v>
      </c>
      <c r="I4" s="687">
        <v>821.58479770322595</v>
      </c>
      <c r="J4" s="448"/>
    </row>
    <row r="5" spans="1:11" ht="30" customHeight="1">
      <c r="A5" s="448"/>
      <c r="B5" s="540" t="s">
        <v>365</v>
      </c>
      <c r="C5" s="647">
        <v>4037.3466271814473</v>
      </c>
      <c r="D5" s="647">
        <v>3637.2119453302826</v>
      </c>
      <c r="E5" s="647">
        <v>309.07925994318902</v>
      </c>
      <c r="F5" s="647">
        <v>176.085618193231</v>
      </c>
      <c r="G5" s="647">
        <v>2554.6072260103251</v>
      </c>
      <c r="H5" s="79">
        <v>10714.330676658476</v>
      </c>
      <c r="I5" s="687">
        <v>848.46608908264636</v>
      </c>
      <c r="J5" s="448"/>
    </row>
    <row r="6" spans="1:11" ht="30" customHeight="1">
      <c r="A6" s="448"/>
      <c r="B6" s="540" t="s">
        <v>366</v>
      </c>
      <c r="C6" s="647">
        <v>3973.7273847755023</v>
      </c>
      <c r="D6" s="647">
        <v>3654.7024406200453</v>
      </c>
      <c r="E6" s="647">
        <v>323.68821002220551</v>
      </c>
      <c r="F6" s="647">
        <v>176.15350185847126</v>
      </c>
      <c r="G6" s="647">
        <v>2571.4077524586924</v>
      </c>
      <c r="H6" s="79">
        <v>10699.679289734917</v>
      </c>
      <c r="I6" s="687">
        <v>847.30584815506791</v>
      </c>
      <c r="J6" s="448"/>
    </row>
    <row r="7" spans="1:11" ht="30" customHeight="1">
      <c r="A7" s="448"/>
      <c r="B7" s="540" t="s">
        <v>367</v>
      </c>
      <c r="C7" s="647">
        <v>3889.4517831311205</v>
      </c>
      <c r="D7" s="647">
        <v>3606.2858337722078</v>
      </c>
      <c r="E7" s="647">
        <v>335.18408958253525</v>
      </c>
      <c r="F7" s="647">
        <v>175.6544571240145</v>
      </c>
      <c r="G7" s="647">
        <v>2601.9701723034477</v>
      </c>
      <c r="H7" s="79">
        <v>10608.546335913326</v>
      </c>
      <c r="I7" s="687">
        <v>840.08904448818032</v>
      </c>
      <c r="J7" s="448"/>
    </row>
    <row r="8" spans="1:11" ht="30" customHeight="1">
      <c r="A8" s="448"/>
      <c r="B8" s="540" t="s">
        <v>368</v>
      </c>
      <c r="C8" s="647">
        <v>3805.2170458398405</v>
      </c>
      <c r="D8" s="647">
        <v>3334.18685664038</v>
      </c>
      <c r="E8" s="647">
        <v>346.54317470950048</v>
      </c>
      <c r="F8" s="647">
        <v>183.57958629285551</v>
      </c>
      <c r="G8" s="647">
        <v>2639.6698334648727</v>
      </c>
      <c r="H8" s="79">
        <v>10309.19649694745</v>
      </c>
      <c r="I8" s="687">
        <v>816.3835798352909</v>
      </c>
      <c r="J8" s="448"/>
    </row>
    <row r="9" spans="1:11" ht="30" customHeight="1">
      <c r="A9" s="448"/>
      <c r="B9" s="540" t="s">
        <v>369</v>
      </c>
      <c r="C9" s="647">
        <v>3885.7481894448674</v>
      </c>
      <c r="D9" s="647">
        <v>3329.0176531662851</v>
      </c>
      <c r="E9" s="647">
        <v>343.02238813732299</v>
      </c>
      <c r="F9" s="647">
        <v>192.1853083122395</v>
      </c>
      <c r="G9" s="647">
        <v>2571.6679495312028</v>
      </c>
      <c r="H9" s="79">
        <v>10321.641488591918</v>
      </c>
      <c r="I9" s="687">
        <v>817.36909668257761</v>
      </c>
      <c r="J9" s="448"/>
    </row>
    <row r="10" spans="1:11" ht="30" customHeight="1">
      <c r="A10" s="448"/>
      <c r="B10" s="540" t="s">
        <v>370</v>
      </c>
      <c r="C10" s="647">
        <v>4088.2139681820754</v>
      </c>
      <c r="D10" s="647">
        <v>3304.8657304317499</v>
      </c>
      <c r="E10" s="647">
        <v>339.56237018741348</v>
      </c>
      <c r="F10" s="647">
        <v>199.17040867625252</v>
      </c>
      <c r="G10" s="647">
        <v>2600.5116589823924</v>
      </c>
      <c r="H10" s="79">
        <v>10532.324136459883</v>
      </c>
      <c r="I10" s="687">
        <v>834.05302101427083</v>
      </c>
      <c r="J10" s="448"/>
    </row>
    <row r="11" spans="1:11" ht="30" customHeight="1">
      <c r="A11" s="448"/>
      <c r="B11" s="540" t="s">
        <v>371</v>
      </c>
      <c r="C11" s="647">
        <v>4098.4695737563798</v>
      </c>
      <c r="D11" s="647">
        <v>3513.6844489411496</v>
      </c>
      <c r="E11" s="647">
        <v>339.53163007289595</v>
      </c>
      <c r="F11" s="647">
        <v>186.08636250687201</v>
      </c>
      <c r="G11" s="647">
        <v>2590.7516454353276</v>
      </c>
      <c r="H11" s="79">
        <v>10728.523660712626</v>
      </c>
      <c r="I11" s="687">
        <v>849.59002916217662</v>
      </c>
      <c r="J11" s="448"/>
    </row>
    <row r="12" spans="1:11" ht="30" customHeight="1">
      <c r="A12" s="448"/>
      <c r="B12" s="540" t="s">
        <v>372</v>
      </c>
      <c r="C12" s="648">
        <v>4086.3577578866198</v>
      </c>
      <c r="D12" s="648">
        <v>3770.0040129501422</v>
      </c>
      <c r="E12" s="648">
        <v>327.28336866933103</v>
      </c>
      <c r="F12" s="648">
        <v>195.53583501320676</v>
      </c>
      <c r="G12" s="648">
        <v>2597.6861328496998</v>
      </c>
      <c r="H12" s="79">
        <v>10976.867107369</v>
      </c>
      <c r="I12" s="687">
        <v>869.25630597337113</v>
      </c>
      <c r="J12" s="448"/>
    </row>
    <row r="13" spans="1:11" ht="30" customHeight="1">
      <c r="A13" s="448"/>
      <c r="B13" s="540" t="s">
        <v>373</v>
      </c>
      <c r="C13" s="648">
        <v>4056.1870929285374</v>
      </c>
      <c r="D13" s="648">
        <v>3747.0639271451128</v>
      </c>
      <c r="E13" s="648">
        <v>346.16597881070226</v>
      </c>
      <c r="F13" s="648">
        <v>202.46550930017577</v>
      </c>
      <c r="G13" s="648">
        <v>2706.4831514901198</v>
      </c>
      <c r="H13" s="79">
        <v>11058.36565967465</v>
      </c>
      <c r="I13" s="687">
        <v>875.71016296429968</v>
      </c>
      <c r="J13" s="448"/>
    </row>
    <row r="14" spans="1:11" ht="30" customHeight="1">
      <c r="A14" s="448"/>
      <c r="B14" s="540" t="s">
        <v>374</v>
      </c>
      <c r="C14" s="648">
        <v>3911.4753373358822</v>
      </c>
      <c r="D14" s="648">
        <v>3668.8879567568897</v>
      </c>
      <c r="E14" s="648">
        <v>370.03303490529652</v>
      </c>
      <c r="F14" s="648">
        <v>206.95138564748277</v>
      </c>
      <c r="G14" s="648">
        <v>2720.4955028879626</v>
      </c>
      <c r="H14" s="79">
        <v>10877.843217533515</v>
      </c>
      <c r="I14" s="687">
        <v>861.41462037769486</v>
      </c>
      <c r="J14" s="448"/>
    </row>
    <row r="15" spans="1:11" ht="30" customHeight="1">
      <c r="A15" s="448"/>
      <c r="B15" s="540" t="s">
        <v>375</v>
      </c>
      <c r="C15" s="648">
        <v>3760.0716384228499</v>
      </c>
      <c r="D15" s="648">
        <v>3642.2706006885023</v>
      </c>
      <c r="E15" s="648">
        <v>399.54818827559899</v>
      </c>
      <c r="F15" s="648">
        <v>212.02694546939048</v>
      </c>
      <c r="G15" s="648">
        <v>2838.1239798822999</v>
      </c>
      <c r="H15" s="79">
        <v>10852.041352738643</v>
      </c>
      <c r="I15" s="687">
        <v>859.37137493621935</v>
      </c>
      <c r="J15" s="448"/>
    </row>
    <row r="16" spans="1:11" ht="30" customHeight="1">
      <c r="A16" s="448"/>
      <c r="B16" s="540" t="s">
        <v>376</v>
      </c>
      <c r="C16" s="648">
        <v>3657.4382012952551</v>
      </c>
      <c r="D16" s="648">
        <v>3617.2861286203324</v>
      </c>
      <c r="E16" s="648">
        <v>417.64065263565374</v>
      </c>
      <c r="F16" s="648">
        <v>208.67154246132122</v>
      </c>
      <c r="G16" s="648">
        <v>2955.5634469277552</v>
      </c>
      <c r="H16" s="79">
        <v>10856.599971940317</v>
      </c>
      <c r="I16" s="687">
        <v>859.73237124316438</v>
      </c>
      <c r="J16" s="448"/>
    </row>
    <row r="17" spans="1:10" ht="30" customHeight="1">
      <c r="A17" s="448"/>
      <c r="B17" s="607" t="s">
        <v>377</v>
      </c>
      <c r="C17" s="648">
        <v>3442.8154684856554</v>
      </c>
      <c r="D17" s="648">
        <v>3701.883693612785</v>
      </c>
      <c r="E17" s="648">
        <v>408.53213783703598</v>
      </c>
      <c r="F17" s="648">
        <v>200.77037615778772</v>
      </c>
      <c r="G17" s="648">
        <v>2958.2328765616526</v>
      </c>
      <c r="H17" s="79">
        <v>10712.234552654918</v>
      </c>
      <c r="I17" s="687">
        <v>848.30009736657905</v>
      </c>
      <c r="J17" s="448"/>
    </row>
    <row r="18" spans="1:10" ht="30" customHeight="1">
      <c r="A18" s="448"/>
      <c r="B18" s="607" t="s">
        <v>378</v>
      </c>
      <c r="C18" s="648">
        <v>3608.2792469513643</v>
      </c>
      <c r="D18" s="648">
        <v>3826.17148219316</v>
      </c>
      <c r="E18" s="648">
        <v>389.1397207181443</v>
      </c>
      <c r="F18" s="648">
        <v>194.23611334707425</v>
      </c>
      <c r="G18" s="648">
        <v>3089.5692357053972</v>
      </c>
      <c r="H18" s="79">
        <v>11107.39579891514</v>
      </c>
      <c r="I18" s="687">
        <v>879.59285164957464</v>
      </c>
      <c r="J18" s="448"/>
    </row>
    <row r="19" spans="1:10" ht="30" customHeight="1">
      <c r="A19" s="448"/>
      <c r="B19" s="607" t="s">
        <v>379</v>
      </c>
      <c r="C19" s="648">
        <v>3751.1031371255449</v>
      </c>
      <c r="D19" s="648">
        <v>3930.7046998012574</v>
      </c>
      <c r="E19" s="648">
        <v>376.52258586652897</v>
      </c>
      <c r="F19" s="648">
        <v>186.99700198236252</v>
      </c>
      <c r="G19" s="648">
        <v>3075.8137509420026</v>
      </c>
      <c r="H19" s="79">
        <v>11321.141175717697</v>
      </c>
      <c r="I19" s="687">
        <v>896.51931298329578</v>
      </c>
      <c r="J19" s="448"/>
    </row>
    <row r="20" spans="1:10" ht="30" customHeight="1">
      <c r="A20" s="448"/>
      <c r="B20" s="607" t="s">
        <v>380</v>
      </c>
      <c r="C20" s="648">
        <v>3954.0960165828224</v>
      </c>
      <c r="D20" s="648">
        <v>4132.4502848636648</v>
      </c>
      <c r="E20" s="648">
        <v>379.15291868668947</v>
      </c>
      <c r="F20" s="648">
        <v>183.84623998610601</v>
      </c>
      <c r="G20" s="648">
        <v>3114.8219238672623</v>
      </c>
      <c r="H20" s="79">
        <v>11764.367383986546</v>
      </c>
      <c r="I20" s="687">
        <v>931.61832372486879</v>
      </c>
      <c r="J20" s="448"/>
    </row>
    <row r="21" spans="1:10" ht="30" customHeight="1">
      <c r="A21" s="448"/>
      <c r="B21" s="607" t="s">
        <v>381</v>
      </c>
      <c r="C21" s="648">
        <v>4265.0095071854121</v>
      </c>
      <c r="D21" s="648">
        <v>4212.48464392202</v>
      </c>
      <c r="E21" s="648">
        <v>400.95065979996002</v>
      </c>
      <c r="F21" s="648">
        <v>187.165007177288</v>
      </c>
      <c r="G21" s="648">
        <v>3181.6347075730423</v>
      </c>
      <c r="H21" s="79">
        <v>12247.244525657723</v>
      </c>
      <c r="I21" s="687">
        <v>969.85728537962768</v>
      </c>
      <c r="J21" s="448"/>
    </row>
    <row r="22" spans="1:10" ht="30" customHeight="1">
      <c r="A22" s="448"/>
      <c r="B22" s="607" t="s">
        <v>382</v>
      </c>
      <c r="C22" s="648">
        <v>4456.9130474457979</v>
      </c>
      <c r="D22" s="648">
        <v>4351.287248712355</v>
      </c>
      <c r="E22" s="648">
        <v>431.60090940316945</v>
      </c>
      <c r="F22" s="648">
        <v>192.13823603774699</v>
      </c>
      <c r="G22" s="648">
        <v>3222.2574179520798</v>
      </c>
      <c r="H22" s="79">
        <v>12654.196859551148</v>
      </c>
      <c r="I22" s="687">
        <v>1002.0837739585013</v>
      </c>
      <c r="J22" s="448"/>
    </row>
    <row r="23" spans="1:10" ht="30" customHeight="1">
      <c r="A23" s="448"/>
      <c r="B23" s="607" t="s">
        <v>383</v>
      </c>
      <c r="C23" s="648">
        <v>4904.6569368192322</v>
      </c>
      <c r="D23" s="648">
        <v>4304.7570208116949</v>
      </c>
      <c r="E23" s="648">
        <v>449.6388320429935</v>
      </c>
      <c r="F23" s="648">
        <v>198.33801085324851</v>
      </c>
      <c r="G23" s="648">
        <v>3231.4809493666776</v>
      </c>
      <c r="H23" s="79">
        <v>13088.871749893849</v>
      </c>
      <c r="I23" s="687">
        <v>1036.50560723596</v>
      </c>
      <c r="J23" s="448"/>
    </row>
    <row r="24" spans="1:10" ht="30" customHeight="1">
      <c r="A24" s="448"/>
      <c r="B24" s="607" t="s">
        <v>384</v>
      </c>
      <c r="C24" s="648">
        <v>5202.9600913352697</v>
      </c>
      <c r="D24" s="648">
        <v>4482.4361801792002</v>
      </c>
      <c r="E24" s="648">
        <v>458.07754863077071</v>
      </c>
      <c r="F24" s="648">
        <v>197.71419430458474</v>
      </c>
      <c r="G24" s="648">
        <v>3205.5975957716601</v>
      </c>
      <c r="H24" s="79">
        <v>13546.785610221485</v>
      </c>
      <c r="I24" s="687">
        <v>1072.7677307352226</v>
      </c>
      <c r="J24" s="448"/>
    </row>
    <row r="25" spans="1:10" ht="30" customHeight="1">
      <c r="A25" s="448"/>
      <c r="B25" s="607" t="s">
        <v>385</v>
      </c>
      <c r="C25" s="648">
        <v>5476.6029732592597</v>
      </c>
      <c r="D25" s="648">
        <v>4449.3865042376074</v>
      </c>
      <c r="E25" s="648">
        <v>469.60735748771475</v>
      </c>
      <c r="F25" s="648">
        <v>195.46692662854451</v>
      </c>
      <c r="G25" s="648">
        <v>3236.6574190609153</v>
      </c>
      <c r="H25" s="79">
        <v>13827.721180674042</v>
      </c>
      <c r="I25" s="687">
        <v>1095.0149724845712</v>
      </c>
      <c r="J25" s="448"/>
    </row>
    <row r="26" spans="1:10" ht="30" customHeight="1">
      <c r="A26" s="448"/>
      <c r="B26" s="607" t="s">
        <v>386</v>
      </c>
      <c r="C26" s="648">
        <v>5871.1705069824275</v>
      </c>
      <c r="D26" s="648">
        <v>4466.8615201030098</v>
      </c>
      <c r="E26" s="648">
        <v>476.12204363530549</v>
      </c>
      <c r="F26" s="648">
        <v>193.62382303214477</v>
      </c>
      <c r="G26" s="648">
        <v>3254.6867034830175</v>
      </c>
      <c r="H26" s="79">
        <v>14262.464597235905</v>
      </c>
      <c r="I26" s="687">
        <v>1129.4422323420868</v>
      </c>
      <c r="J26" s="448"/>
    </row>
    <row r="27" spans="1:10" ht="30" customHeight="1">
      <c r="A27" s="448"/>
      <c r="B27" s="607" t="s">
        <v>387</v>
      </c>
      <c r="C27" s="648">
        <v>6047.9496207778047</v>
      </c>
      <c r="D27" s="648">
        <v>4483.181877225963</v>
      </c>
      <c r="E27" s="648">
        <v>474.53885379650626</v>
      </c>
      <c r="F27" s="648">
        <v>191.21242857064649</v>
      </c>
      <c r="G27" s="648">
        <v>3266.7123829541501</v>
      </c>
      <c r="H27" s="79">
        <v>14463.595163325072</v>
      </c>
      <c r="I27" s="687">
        <v>1145.3697288843043</v>
      </c>
      <c r="J27" s="448"/>
    </row>
    <row r="28" spans="1:10" ht="30" customHeight="1">
      <c r="A28" s="448"/>
      <c r="B28" s="607" t="s">
        <v>388</v>
      </c>
      <c r="C28" s="648">
        <v>6230.0844200932806</v>
      </c>
      <c r="D28" s="648">
        <v>4642.4435775570228</v>
      </c>
      <c r="E28" s="648">
        <v>477.39383122376603</v>
      </c>
      <c r="F28" s="648">
        <v>189.15166138154575</v>
      </c>
      <c r="G28" s="648">
        <v>3216.1352002744902</v>
      </c>
      <c r="H28" s="79">
        <v>14755.208690530106</v>
      </c>
      <c r="I28" s="687">
        <v>1168.4625562776453</v>
      </c>
      <c r="J28" s="448"/>
    </row>
    <row r="29" spans="1:10" ht="30" customHeight="1">
      <c r="A29" s="448"/>
      <c r="B29" s="607" t="s">
        <v>389</v>
      </c>
      <c r="C29" s="648">
        <v>6580.9856468917969</v>
      </c>
      <c r="D29" s="648">
        <v>4789.7307658942182</v>
      </c>
      <c r="E29" s="648">
        <v>462.15231557151924</v>
      </c>
      <c r="F29" s="648">
        <v>185.97098720999949</v>
      </c>
      <c r="G29" s="648">
        <v>3210.5883505120451</v>
      </c>
      <c r="H29" s="79">
        <v>15229.428066079579</v>
      </c>
      <c r="I29" s="687">
        <v>1206.0159108531418</v>
      </c>
      <c r="J29" s="448"/>
    </row>
    <row r="30" spans="1:10" ht="30" customHeight="1">
      <c r="A30" s="448"/>
      <c r="B30" s="607" t="s">
        <v>390</v>
      </c>
      <c r="C30" s="648">
        <v>6755.2021806668417</v>
      </c>
      <c r="D30" s="648">
        <v>4845.6468183244224</v>
      </c>
      <c r="E30" s="648">
        <v>476.52776317007977</v>
      </c>
      <c r="F30" s="648">
        <v>185.04224760831949</v>
      </c>
      <c r="G30" s="648">
        <v>3131.1519100653322</v>
      </c>
      <c r="H30" s="79">
        <v>15393.570919834994</v>
      </c>
      <c r="I30" s="687">
        <v>1219.0143565218129</v>
      </c>
      <c r="J30" s="448"/>
    </row>
    <row r="31" spans="1:10" ht="30" customHeight="1">
      <c r="A31" s="448"/>
      <c r="B31" s="607" t="s">
        <v>391</v>
      </c>
      <c r="C31" s="648">
        <v>6810.0801645716747</v>
      </c>
      <c r="D31" s="648">
        <v>4766.5831859737045</v>
      </c>
      <c r="E31" s="648">
        <v>502.90112016118576</v>
      </c>
      <c r="F31" s="648">
        <v>182.80191296076273</v>
      </c>
      <c r="G31" s="648">
        <v>3121.9540763524869</v>
      </c>
      <c r="H31" s="79">
        <v>15384.320460019815</v>
      </c>
      <c r="I31" s="687">
        <v>1218.2818141261689</v>
      </c>
      <c r="J31" s="448"/>
    </row>
    <row r="32" spans="1:10" ht="30" customHeight="1">
      <c r="A32" s="448"/>
      <c r="B32" s="540" t="s">
        <v>392</v>
      </c>
      <c r="C32" s="648">
        <v>6832.6596235719262</v>
      </c>
      <c r="D32" s="648">
        <v>4799.9074668624507</v>
      </c>
      <c r="E32" s="648">
        <v>524.90828399102202</v>
      </c>
      <c r="F32" s="648">
        <v>179.52891573736974</v>
      </c>
      <c r="G32" s="648">
        <v>3100.7636979037525</v>
      </c>
      <c r="H32" s="79">
        <v>15437.767988066522</v>
      </c>
      <c r="I32" s="687">
        <v>1222.5143151065352</v>
      </c>
      <c r="J32" s="448"/>
    </row>
    <row r="33" spans="1:248" ht="30" customHeight="1">
      <c r="A33" s="448"/>
      <c r="B33" s="540" t="s">
        <v>393</v>
      </c>
      <c r="C33" s="648">
        <v>6785.5592047660775</v>
      </c>
      <c r="D33" s="648">
        <v>4581.0399359032699</v>
      </c>
      <c r="E33" s="648">
        <v>546.3753108276378</v>
      </c>
      <c r="F33" s="648">
        <v>173.1139992018835</v>
      </c>
      <c r="G33" s="648">
        <v>3105.6220921651247</v>
      </c>
      <c r="H33" s="79">
        <v>15191.710542863992</v>
      </c>
      <c r="I33" s="687">
        <v>1203.0290663755552</v>
      </c>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8"/>
      <c r="BW33" s="448"/>
      <c r="BX33" s="448"/>
      <c r="BY33" s="448"/>
      <c r="BZ33" s="448"/>
      <c r="CA33" s="448"/>
      <c r="CB33" s="448"/>
      <c r="CC33" s="448"/>
      <c r="CD33" s="448"/>
      <c r="CE33" s="448"/>
      <c r="CF33" s="448"/>
      <c r="CG33" s="448"/>
      <c r="CH33" s="448"/>
      <c r="CI33" s="448"/>
      <c r="CJ33" s="448"/>
      <c r="CK33" s="448"/>
      <c r="CL33" s="448"/>
      <c r="CM33" s="448"/>
      <c r="CN33" s="448"/>
      <c r="CO33" s="448"/>
      <c r="CP33" s="448"/>
      <c r="CQ33" s="448"/>
      <c r="CR33" s="448"/>
      <c r="CS33" s="448"/>
      <c r="CT33" s="448"/>
      <c r="CU33" s="448"/>
      <c r="CV33" s="448"/>
      <c r="CW33" s="448"/>
      <c r="CX33" s="448"/>
      <c r="CY33" s="448"/>
      <c r="CZ33" s="448"/>
      <c r="DA33" s="448"/>
      <c r="DB33" s="448"/>
      <c r="DC33" s="448"/>
      <c r="DD33" s="448"/>
      <c r="DE33" s="448"/>
      <c r="DF33" s="448"/>
      <c r="DG33" s="448"/>
      <c r="DH33" s="448"/>
      <c r="DI33" s="448"/>
      <c r="DJ33" s="448"/>
      <c r="DK33" s="448"/>
      <c r="DL33" s="448"/>
      <c r="DM33" s="448"/>
      <c r="DN33" s="448"/>
      <c r="DO33" s="448"/>
      <c r="DP33" s="448"/>
      <c r="DQ33" s="448"/>
      <c r="DR33" s="448"/>
      <c r="DS33" s="448"/>
      <c r="DT33" s="448"/>
      <c r="DU33" s="448"/>
      <c r="DV33" s="448"/>
      <c r="DW33" s="448"/>
      <c r="DX33" s="448"/>
      <c r="DY33" s="448"/>
      <c r="DZ33" s="448"/>
      <c r="EA33" s="448"/>
      <c r="EB33" s="448"/>
      <c r="EC33" s="448"/>
      <c r="ED33" s="448"/>
      <c r="EE33" s="448"/>
      <c r="EF33" s="448"/>
      <c r="EG33" s="448"/>
      <c r="EH33" s="448"/>
      <c r="EI33" s="448"/>
      <c r="EJ33" s="448"/>
      <c r="EK33" s="448"/>
      <c r="EL33" s="448"/>
      <c r="EM33" s="448"/>
      <c r="EN33" s="448"/>
      <c r="EO33" s="448"/>
      <c r="EP33" s="448"/>
      <c r="EQ33" s="448"/>
      <c r="ER33" s="448"/>
      <c r="ES33" s="448"/>
      <c r="ET33" s="448"/>
      <c r="EU33" s="448"/>
      <c r="EV33" s="448"/>
      <c r="EW33" s="448"/>
      <c r="EX33" s="448"/>
      <c r="EY33" s="448"/>
      <c r="EZ33" s="448"/>
      <c r="FA33" s="448"/>
      <c r="FB33" s="448"/>
      <c r="FC33" s="448"/>
      <c r="FD33" s="448"/>
      <c r="FE33" s="448"/>
      <c r="FF33" s="448"/>
      <c r="FG33" s="448"/>
      <c r="FH33" s="448"/>
      <c r="FI33" s="448"/>
      <c r="FJ33" s="448"/>
      <c r="FK33" s="448"/>
      <c r="FL33" s="448"/>
      <c r="FM33" s="448"/>
      <c r="FN33" s="448"/>
      <c r="FO33" s="448"/>
      <c r="FP33" s="448"/>
      <c r="FQ33" s="448"/>
      <c r="FR33" s="448"/>
      <c r="FS33" s="448"/>
      <c r="FT33" s="448"/>
      <c r="FU33" s="448"/>
      <c r="FV33" s="448"/>
      <c r="FW33" s="448"/>
      <c r="FX33" s="448"/>
      <c r="FY33" s="448"/>
      <c r="FZ33" s="448"/>
      <c r="GA33" s="448"/>
      <c r="GB33" s="448"/>
      <c r="GC33" s="448"/>
      <c r="GD33" s="448"/>
      <c r="GE33" s="448"/>
      <c r="GF33" s="448"/>
      <c r="GG33" s="448"/>
      <c r="GH33" s="448"/>
      <c r="GI33" s="448"/>
      <c r="GJ33" s="448"/>
      <c r="GK33" s="448"/>
      <c r="GL33" s="448"/>
      <c r="GM33" s="448"/>
      <c r="GN33" s="448"/>
      <c r="GO33" s="448"/>
      <c r="GP33" s="448"/>
      <c r="GQ33" s="448"/>
      <c r="GR33" s="448"/>
      <c r="GS33" s="448"/>
      <c r="GT33" s="448"/>
      <c r="GU33" s="448"/>
      <c r="GV33" s="448"/>
      <c r="GW33" s="448"/>
      <c r="GX33" s="448"/>
      <c r="GY33" s="448"/>
      <c r="GZ33" s="448"/>
      <c r="HA33" s="448"/>
      <c r="HB33" s="448"/>
      <c r="HC33" s="448"/>
      <c r="HD33" s="448"/>
      <c r="HE33" s="448"/>
      <c r="HF33" s="448"/>
      <c r="HG33" s="448"/>
      <c r="HH33" s="448"/>
      <c r="HI33" s="448"/>
      <c r="HJ33" s="448"/>
      <c r="HK33" s="448"/>
      <c r="HL33" s="448"/>
      <c r="HM33" s="448"/>
      <c r="HN33" s="448"/>
      <c r="HO33" s="448"/>
      <c r="HP33" s="448"/>
      <c r="HQ33" s="448"/>
      <c r="HR33" s="448"/>
      <c r="HS33" s="448"/>
      <c r="HT33" s="448"/>
      <c r="HU33" s="448"/>
      <c r="HV33" s="448"/>
      <c r="HW33" s="448"/>
      <c r="HX33" s="448"/>
      <c r="HY33" s="448"/>
      <c r="HZ33" s="448"/>
      <c r="IA33" s="448"/>
      <c r="IB33" s="448"/>
      <c r="IC33" s="448"/>
      <c r="ID33" s="448"/>
      <c r="IE33" s="448"/>
      <c r="IF33" s="448"/>
      <c r="IG33" s="448"/>
      <c r="IH33" s="448"/>
      <c r="II33" s="448"/>
      <c r="IJ33" s="448"/>
      <c r="IK33" s="448"/>
      <c r="IL33" s="448"/>
      <c r="IM33" s="448"/>
      <c r="IN33" s="448"/>
    </row>
    <row r="34" spans="1:248" ht="30" customHeight="1">
      <c r="A34" s="448"/>
      <c r="B34" s="540" t="s">
        <v>394</v>
      </c>
      <c r="C34" s="648">
        <v>6440.2202250204755</v>
      </c>
      <c r="D34" s="648">
        <v>4599.3776365390149</v>
      </c>
      <c r="E34" s="648">
        <v>556.96831861210353</v>
      </c>
      <c r="F34" s="648">
        <v>185.053433514147</v>
      </c>
      <c r="G34" s="648">
        <v>3129.7020478689274</v>
      </c>
      <c r="H34" s="79">
        <v>14911.32166155467</v>
      </c>
      <c r="I34" s="687">
        <v>1180.8251168497998</v>
      </c>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c r="CT34" s="448"/>
      <c r="CU34" s="448"/>
      <c r="CV34" s="448"/>
      <c r="CW34" s="448"/>
      <c r="CX34" s="448"/>
      <c r="CY34" s="448"/>
      <c r="CZ34" s="448"/>
      <c r="DA34" s="448"/>
      <c r="DB34" s="448"/>
      <c r="DC34" s="448"/>
      <c r="DD34" s="448"/>
      <c r="DE34" s="448"/>
      <c r="DF34" s="448"/>
      <c r="DG34" s="448"/>
      <c r="DH34" s="448"/>
      <c r="DI34" s="448"/>
      <c r="DJ34" s="448"/>
      <c r="DK34" s="448"/>
      <c r="DL34" s="448"/>
      <c r="DM34" s="448"/>
      <c r="DN34" s="448"/>
      <c r="DO34" s="448"/>
      <c r="DP34" s="448"/>
      <c r="DQ34" s="448"/>
      <c r="DR34" s="448"/>
      <c r="DS34" s="448"/>
      <c r="DT34" s="448"/>
      <c r="DU34" s="448"/>
      <c r="DV34" s="448"/>
      <c r="DW34" s="448"/>
      <c r="DX34" s="448"/>
      <c r="DY34" s="448"/>
      <c r="DZ34" s="448"/>
      <c r="EA34" s="448"/>
      <c r="EB34" s="448"/>
      <c r="EC34" s="448"/>
      <c r="ED34" s="448"/>
      <c r="EE34" s="448"/>
      <c r="EF34" s="448"/>
      <c r="EG34" s="448"/>
      <c r="EH34" s="448"/>
      <c r="EI34" s="448"/>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8"/>
      <c r="FK34" s="448"/>
      <c r="FL34" s="448"/>
      <c r="FM34" s="448"/>
      <c r="FN34" s="448"/>
      <c r="FO34" s="448"/>
      <c r="FP34" s="448"/>
      <c r="FQ34" s="448"/>
      <c r="FR34" s="448"/>
      <c r="FS34" s="448"/>
      <c r="FT34" s="448"/>
      <c r="FU34" s="448"/>
      <c r="FV34" s="448"/>
      <c r="FW34" s="448"/>
      <c r="FX34" s="448"/>
      <c r="FY34" s="448"/>
      <c r="FZ34" s="448"/>
      <c r="GA34" s="448"/>
      <c r="GB34" s="448"/>
      <c r="GC34" s="448"/>
      <c r="GD34" s="448"/>
      <c r="GE34" s="448"/>
      <c r="GF34" s="448"/>
      <c r="GG34" s="448"/>
      <c r="GH34" s="448"/>
      <c r="GI34" s="448"/>
      <c r="GJ34" s="448"/>
      <c r="GK34" s="448"/>
      <c r="GL34" s="448"/>
      <c r="GM34" s="448"/>
      <c r="GN34" s="448"/>
      <c r="GO34" s="448"/>
      <c r="GP34" s="448"/>
      <c r="GQ34" s="448"/>
      <c r="GR34" s="448"/>
      <c r="GS34" s="448"/>
      <c r="GT34" s="448"/>
      <c r="GU34" s="448"/>
      <c r="GV34" s="448"/>
      <c r="GW34" s="448"/>
      <c r="GX34" s="448"/>
      <c r="GY34" s="448"/>
      <c r="GZ34" s="448"/>
      <c r="HA34" s="448"/>
      <c r="HB34" s="448"/>
      <c r="HC34" s="448"/>
      <c r="HD34" s="448"/>
      <c r="HE34" s="448"/>
      <c r="HF34" s="448"/>
      <c r="HG34" s="448"/>
      <c r="HH34" s="448"/>
      <c r="HI34" s="448"/>
      <c r="HJ34" s="448"/>
      <c r="HK34" s="448"/>
      <c r="HL34" s="448"/>
      <c r="HM34" s="448"/>
      <c r="HN34" s="448"/>
      <c r="HO34" s="448"/>
      <c r="HP34" s="448"/>
      <c r="HQ34" s="448"/>
      <c r="HR34" s="448"/>
      <c r="HS34" s="448"/>
      <c r="HT34" s="448"/>
      <c r="HU34" s="448"/>
      <c r="HV34" s="448"/>
      <c r="HW34" s="448"/>
      <c r="HX34" s="448"/>
      <c r="HY34" s="448"/>
      <c r="HZ34" s="448"/>
      <c r="IA34" s="448"/>
      <c r="IB34" s="448"/>
      <c r="IC34" s="448"/>
      <c r="ID34" s="448"/>
      <c r="IE34" s="448"/>
      <c r="IF34" s="448"/>
      <c r="IG34" s="448"/>
      <c r="IH34" s="448"/>
      <c r="II34" s="448"/>
      <c r="IJ34" s="448"/>
      <c r="IK34" s="448"/>
      <c r="IL34" s="448"/>
      <c r="IM34" s="448"/>
      <c r="IN34" s="448"/>
    </row>
    <row r="35" spans="1:248" ht="30" customHeight="1">
      <c r="A35" s="448"/>
      <c r="B35" s="540" t="s">
        <v>395</v>
      </c>
      <c r="C35" s="648">
        <v>6184.267557234587</v>
      </c>
      <c r="D35" s="648">
        <v>4857.7834482415219</v>
      </c>
      <c r="E35" s="648">
        <v>552.5263175138557</v>
      </c>
      <c r="F35" s="648">
        <v>186.74310144993626</v>
      </c>
      <c r="G35" s="648">
        <v>3218.9855920390728</v>
      </c>
      <c r="H35" s="79">
        <v>15000.306016478973</v>
      </c>
      <c r="I35" s="687">
        <v>1187.8717733223916</v>
      </c>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c r="CT35" s="448"/>
      <c r="CU35" s="448"/>
      <c r="CV35" s="448"/>
      <c r="CW35" s="448"/>
      <c r="CX35" s="448"/>
      <c r="CY35" s="448"/>
      <c r="CZ35" s="448"/>
      <c r="DA35" s="448"/>
      <c r="DB35" s="448"/>
      <c r="DC35" s="448"/>
      <c r="DD35" s="448"/>
      <c r="DE35" s="448"/>
      <c r="DF35" s="448"/>
      <c r="DG35" s="448"/>
      <c r="DH35" s="448"/>
      <c r="DI35" s="448"/>
      <c r="DJ35" s="448"/>
      <c r="DK35" s="448"/>
      <c r="DL35" s="448"/>
      <c r="DM35" s="448"/>
      <c r="DN35" s="448"/>
      <c r="DO35" s="448"/>
      <c r="DP35" s="448"/>
      <c r="DQ35" s="448"/>
      <c r="DR35" s="448"/>
      <c r="DS35" s="448"/>
      <c r="DT35" s="448"/>
      <c r="DU35" s="448"/>
      <c r="DV35" s="448"/>
      <c r="DW35" s="448"/>
      <c r="DX35" s="448"/>
      <c r="DY35" s="448"/>
      <c r="DZ35" s="448"/>
      <c r="EA35" s="448"/>
      <c r="EB35" s="448"/>
      <c r="EC35" s="448"/>
      <c r="ED35" s="448"/>
      <c r="EE35" s="448"/>
      <c r="EF35" s="448"/>
      <c r="EG35" s="448"/>
      <c r="EH35" s="448"/>
      <c r="EI35" s="448"/>
      <c r="EJ35" s="448"/>
      <c r="EK35" s="448"/>
      <c r="EL35" s="448"/>
      <c r="EM35" s="448"/>
      <c r="EN35" s="448"/>
      <c r="EO35" s="448"/>
      <c r="EP35" s="448"/>
      <c r="EQ35" s="448"/>
      <c r="ER35" s="448"/>
      <c r="ES35" s="448"/>
      <c r="ET35" s="448"/>
      <c r="EU35" s="448"/>
      <c r="EV35" s="448"/>
      <c r="EW35" s="448"/>
      <c r="EX35" s="448"/>
      <c r="EY35" s="448"/>
      <c r="EZ35" s="448"/>
      <c r="FA35" s="448"/>
      <c r="FB35" s="448"/>
      <c r="FC35" s="448"/>
      <c r="FD35" s="448"/>
      <c r="FE35" s="448"/>
      <c r="FF35" s="448"/>
      <c r="FG35" s="448"/>
      <c r="FH35" s="448"/>
      <c r="FI35" s="448"/>
      <c r="FJ35" s="448"/>
      <c r="FK35" s="448"/>
      <c r="FL35" s="448"/>
      <c r="FM35" s="448"/>
      <c r="FN35" s="448"/>
      <c r="FO35" s="448"/>
      <c r="FP35" s="448"/>
      <c r="FQ35" s="448"/>
      <c r="FR35" s="448"/>
      <c r="FS35" s="448"/>
      <c r="FT35" s="448"/>
      <c r="FU35" s="448"/>
      <c r="FV35" s="448"/>
      <c r="FW35" s="448"/>
      <c r="FX35" s="448"/>
      <c r="FY35" s="448"/>
      <c r="FZ35" s="448"/>
      <c r="GA35" s="448"/>
      <c r="GB35" s="448"/>
      <c r="GC35" s="448"/>
      <c r="GD35" s="448"/>
      <c r="GE35" s="448"/>
      <c r="GF35" s="448"/>
      <c r="GG35" s="448"/>
      <c r="GH35" s="448"/>
      <c r="GI35" s="448"/>
      <c r="GJ35" s="448"/>
      <c r="GK35" s="448"/>
      <c r="GL35" s="448"/>
      <c r="GM35" s="448"/>
      <c r="GN35" s="448"/>
      <c r="GO35" s="448"/>
      <c r="GP35" s="448"/>
      <c r="GQ35" s="448"/>
      <c r="GR35" s="448"/>
      <c r="GS35" s="448"/>
      <c r="GT35" s="448"/>
      <c r="GU35" s="448"/>
      <c r="GV35" s="448"/>
      <c r="GW35" s="448"/>
      <c r="GX35" s="448"/>
      <c r="GY35" s="448"/>
      <c r="GZ35" s="448"/>
      <c r="HA35" s="448"/>
      <c r="HB35" s="448"/>
      <c r="HC35" s="448"/>
      <c r="HD35" s="448"/>
      <c r="HE35" s="448"/>
      <c r="HF35" s="448"/>
      <c r="HG35" s="448"/>
      <c r="HH35" s="448"/>
      <c r="HI35" s="448"/>
      <c r="HJ35" s="448"/>
      <c r="HK35" s="448"/>
      <c r="HL35" s="448"/>
      <c r="HM35" s="448"/>
      <c r="HN35" s="448"/>
      <c r="HO35" s="448"/>
      <c r="HP35" s="448"/>
      <c r="HQ35" s="448"/>
      <c r="HR35" s="448"/>
      <c r="HS35" s="448"/>
      <c r="HT35" s="448"/>
      <c r="HU35" s="448"/>
      <c r="HV35" s="448"/>
      <c r="HW35" s="448"/>
      <c r="HX35" s="448"/>
      <c r="HY35" s="448"/>
      <c r="HZ35" s="448"/>
      <c r="IA35" s="448"/>
      <c r="IB35" s="448"/>
      <c r="IC35" s="448"/>
      <c r="ID35" s="448"/>
      <c r="IE35" s="448"/>
      <c r="IF35" s="448"/>
      <c r="IG35" s="448"/>
      <c r="IH35" s="448"/>
      <c r="II35" s="448"/>
      <c r="IJ35" s="448"/>
      <c r="IK35" s="448"/>
      <c r="IL35" s="448"/>
      <c r="IM35" s="448"/>
      <c r="IN35" s="448"/>
    </row>
    <row r="36" spans="1:248" ht="30" customHeight="1">
      <c r="A36" s="448"/>
      <c r="B36" s="540" t="s">
        <v>396</v>
      </c>
      <c r="C36" s="648">
        <v>6015.7378309071746</v>
      </c>
      <c r="D36" s="648">
        <v>4898.8218238884756</v>
      </c>
      <c r="E36" s="648">
        <v>548.30517334803483</v>
      </c>
      <c r="F36" s="648">
        <v>187.43059322531587</v>
      </c>
      <c r="G36" s="648">
        <v>3338.0151299640888</v>
      </c>
      <c r="H36" s="79">
        <v>14988.31055133309</v>
      </c>
      <c r="I36" s="687">
        <v>1186.9218544048033</v>
      </c>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c r="BQ36" s="448"/>
      <c r="BR36" s="448"/>
      <c r="BS36" s="448"/>
      <c r="BT36" s="448"/>
      <c r="BU36" s="448"/>
      <c r="BV36" s="448"/>
      <c r="BW36" s="448"/>
      <c r="BX36" s="448"/>
      <c r="BY36" s="448"/>
      <c r="BZ36" s="448"/>
      <c r="CA36" s="448"/>
      <c r="CB36" s="448"/>
      <c r="CC36" s="448"/>
      <c r="CD36" s="448"/>
      <c r="CE36" s="448"/>
      <c r="CF36" s="448"/>
      <c r="CG36" s="448"/>
      <c r="CH36" s="448"/>
      <c r="CI36" s="448"/>
      <c r="CJ36" s="448"/>
      <c r="CK36" s="448"/>
      <c r="CL36" s="448"/>
      <c r="CM36" s="448"/>
      <c r="CN36" s="448"/>
      <c r="CO36" s="448"/>
      <c r="CP36" s="448"/>
      <c r="CQ36" s="448"/>
      <c r="CR36" s="448"/>
      <c r="CS36" s="448"/>
      <c r="CT36" s="448"/>
      <c r="CU36" s="448"/>
      <c r="CV36" s="448"/>
      <c r="CW36" s="448"/>
      <c r="CX36" s="448"/>
      <c r="CY36" s="448"/>
      <c r="CZ36" s="448"/>
      <c r="DA36" s="448"/>
      <c r="DB36" s="448"/>
      <c r="DC36" s="448"/>
      <c r="DD36" s="448"/>
      <c r="DE36" s="448"/>
      <c r="DF36" s="448"/>
      <c r="DG36" s="448"/>
      <c r="DH36" s="448"/>
      <c r="DI36" s="448"/>
      <c r="DJ36" s="448"/>
      <c r="DK36" s="448"/>
      <c r="DL36" s="448"/>
      <c r="DM36" s="448"/>
      <c r="DN36" s="448"/>
      <c r="DO36" s="448"/>
      <c r="DP36" s="448"/>
      <c r="DQ36" s="448"/>
      <c r="DR36" s="448"/>
      <c r="DS36" s="448"/>
      <c r="DT36" s="448"/>
      <c r="DU36" s="448"/>
      <c r="DV36" s="448"/>
      <c r="DW36" s="448"/>
      <c r="DX36" s="448"/>
      <c r="DY36" s="448"/>
      <c r="DZ36" s="448"/>
      <c r="EA36" s="448"/>
      <c r="EB36" s="448"/>
      <c r="EC36" s="448"/>
      <c r="ED36" s="448"/>
      <c r="EE36" s="448"/>
      <c r="EF36" s="448"/>
      <c r="EG36" s="448"/>
      <c r="EH36" s="448"/>
      <c r="EI36" s="448"/>
      <c r="EJ36" s="448"/>
      <c r="EK36" s="448"/>
      <c r="EL36" s="448"/>
      <c r="EM36" s="448"/>
      <c r="EN36" s="448"/>
      <c r="EO36" s="448"/>
      <c r="EP36" s="448"/>
      <c r="EQ36" s="448"/>
      <c r="ER36" s="448"/>
      <c r="ES36" s="448"/>
      <c r="ET36" s="448"/>
      <c r="EU36" s="448"/>
      <c r="EV36" s="448"/>
      <c r="EW36" s="448"/>
      <c r="EX36" s="448"/>
      <c r="EY36" s="448"/>
      <c r="EZ36" s="448"/>
      <c r="FA36" s="448"/>
      <c r="FB36" s="448"/>
      <c r="FC36" s="448"/>
      <c r="FD36" s="448"/>
      <c r="FE36" s="448"/>
      <c r="FF36" s="448"/>
      <c r="FG36" s="448"/>
      <c r="FH36" s="448"/>
      <c r="FI36" s="448"/>
      <c r="FJ36" s="448"/>
      <c r="FK36" s="448"/>
      <c r="FL36" s="448"/>
      <c r="FM36" s="448"/>
      <c r="FN36" s="448"/>
      <c r="FO36" s="448"/>
      <c r="FP36" s="448"/>
      <c r="FQ36" s="448"/>
      <c r="FR36" s="448"/>
      <c r="FS36" s="448"/>
      <c r="FT36" s="448"/>
      <c r="FU36" s="448"/>
      <c r="FV36" s="448"/>
      <c r="FW36" s="448"/>
      <c r="FX36" s="448"/>
      <c r="FY36" s="448"/>
      <c r="FZ36" s="448"/>
      <c r="GA36" s="448"/>
      <c r="GB36" s="448"/>
      <c r="GC36" s="448"/>
      <c r="GD36" s="448"/>
      <c r="GE36" s="448"/>
      <c r="GF36" s="448"/>
      <c r="GG36" s="448"/>
      <c r="GH36" s="448"/>
      <c r="GI36" s="448"/>
      <c r="GJ36" s="448"/>
      <c r="GK36" s="448"/>
      <c r="GL36" s="448"/>
      <c r="GM36" s="448"/>
      <c r="GN36" s="448"/>
      <c r="GO36" s="448"/>
      <c r="GP36" s="448"/>
      <c r="GQ36" s="448"/>
      <c r="GR36" s="448"/>
      <c r="GS36" s="448"/>
      <c r="GT36" s="448"/>
      <c r="GU36" s="448"/>
      <c r="GV36" s="448"/>
      <c r="GW36" s="448"/>
      <c r="GX36" s="448"/>
      <c r="GY36" s="448"/>
      <c r="GZ36" s="448"/>
      <c r="HA36" s="448"/>
      <c r="HB36" s="448"/>
      <c r="HC36" s="448"/>
      <c r="HD36" s="448"/>
      <c r="HE36" s="448"/>
      <c r="HF36" s="448"/>
      <c r="HG36" s="448"/>
      <c r="HH36" s="448"/>
      <c r="HI36" s="448"/>
      <c r="HJ36" s="448"/>
      <c r="HK36" s="448"/>
      <c r="HL36" s="448"/>
      <c r="HM36" s="448"/>
      <c r="HN36" s="448"/>
      <c r="HO36" s="448"/>
      <c r="HP36" s="448"/>
      <c r="HQ36" s="448"/>
      <c r="HR36" s="448"/>
      <c r="HS36" s="448"/>
      <c r="HT36" s="448"/>
      <c r="HU36" s="448"/>
      <c r="HV36" s="448"/>
      <c r="HW36" s="448"/>
      <c r="HX36" s="448"/>
      <c r="HY36" s="448"/>
      <c r="HZ36" s="448"/>
      <c r="IA36" s="448"/>
      <c r="IB36" s="448"/>
      <c r="IC36" s="448"/>
      <c r="ID36" s="448"/>
      <c r="IE36" s="448"/>
      <c r="IF36" s="448"/>
      <c r="IG36" s="448"/>
      <c r="IH36" s="448"/>
      <c r="II36" s="448"/>
      <c r="IJ36" s="448"/>
      <c r="IK36" s="448"/>
      <c r="IL36" s="448"/>
      <c r="IM36" s="448"/>
      <c r="IN36" s="448"/>
    </row>
    <row r="37" spans="1:248" ht="30" customHeight="1">
      <c r="A37" s="448"/>
      <c r="B37" s="540" t="s">
        <v>397</v>
      </c>
      <c r="C37" s="648">
        <v>5677.8151306942127</v>
      </c>
      <c r="D37" s="648">
        <v>4983.6683467133862</v>
      </c>
      <c r="E37" s="648">
        <v>561.57361595253269</v>
      </c>
      <c r="F37" s="648">
        <v>201.32971780530417</v>
      </c>
      <c r="G37" s="648">
        <v>3382.0384986452927</v>
      </c>
      <c r="H37" s="79">
        <v>14806.425309810729</v>
      </c>
      <c r="I37" s="687">
        <v>1172.518391958705</v>
      </c>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c r="DS37" s="448"/>
      <c r="DT37" s="448"/>
      <c r="DU37" s="448"/>
      <c r="DV37" s="448"/>
      <c r="DW37" s="448"/>
      <c r="DX37" s="448"/>
      <c r="DY37" s="448"/>
      <c r="DZ37" s="448"/>
      <c r="EA37" s="448"/>
      <c r="EB37" s="448"/>
      <c r="EC37" s="448"/>
      <c r="ED37" s="448"/>
      <c r="EE37" s="448"/>
      <c r="EF37" s="448"/>
      <c r="EG37" s="448"/>
      <c r="EH37" s="448"/>
      <c r="EI37" s="448"/>
      <c r="EJ37" s="448"/>
      <c r="EK37" s="448"/>
      <c r="EL37" s="448"/>
      <c r="EM37" s="448"/>
      <c r="EN37" s="448"/>
      <c r="EO37" s="448"/>
      <c r="EP37" s="448"/>
      <c r="EQ37" s="448"/>
      <c r="ER37" s="448"/>
      <c r="ES37" s="448"/>
      <c r="ET37" s="448"/>
      <c r="EU37" s="448"/>
      <c r="EV37" s="448"/>
      <c r="EW37" s="448"/>
      <c r="EX37" s="448"/>
      <c r="EY37" s="448"/>
      <c r="EZ37" s="448"/>
      <c r="FA37" s="448"/>
      <c r="FB37" s="448"/>
      <c r="FC37" s="448"/>
      <c r="FD37" s="448"/>
      <c r="FE37" s="448"/>
      <c r="FF37" s="448"/>
      <c r="FG37" s="448"/>
      <c r="FH37" s="448"/>
      <c r="FI37" s="448"/>
      <c r="FJ37" s="448"/>
      <c r="FK37" s="448"/>
      <c r="FL37" s="448"/>
      <c r="FM37" s="448"/>
      <c r="FN37" s="448"/>
      <c r="FO37" s="448"/>
      <c r="FP37" s="448"/>
      <c r="FQ37" s="448"/>
      <c r="FR37" s="448"/>
      <c r="FS37" s="448"/>
      <c r="FT37" s="448"/>
      <c r="FU37" s="448"/>
      <c r="FV37" s="448"/>
      <c r="FW37" s="448"/>
      <c r="FX37" s="448"/>
      <c r="FY37" s="448"/>
      <c r="FZ37" s="448"/>
      <c r="GA37" s="448"/>
      <c r="GB37" s="448"/>
      <c r="GC37" s="448"/>
      <c r="GD37" s="448"/>
      <c r="GE37" s="448"/>
      <c r="GF37" s="448"/>
      <c r="GG37" s="448"/>
      <c r="GH37" s="448"/>
      <c r="GI37" s="448"/>
      <c r="GJ37" s="448"/>
      <c r="GK37" s="448"/>
      <c r="GL37" s="448"/>
      <c r="GM37" s="448"/>
      <c r="GN37" s="448"/>
      <c r="GO37" s="448"/>
      <c r="GP37" s="448"/>
      <c r="GQ37" s="448"/>
      <c r="GR37" s="448"/>
      <c r="GS37" s="448"/>
      <c r="GT37" s="448"/>
      <c r="GU37" s="448"/>
      <c r="GV37" s="448"/>
      <c r="GW37" s="448"/>
      <c r="GX37" s="448"/>
      <c r="GY37" s="448"/>
      <c r="GZ37" s="448"/>
      <c r="HA37" s="448"/>
      <c r="HB37" s="448"/>
      <c r="HC37" s="448"/>
      <c r="HD37" s="448"/>
      <c r="HE37" s="448"/>
      <c r="HF37" s="448"/>
      <c r="HG37" s="448"/>
      <c r="HH37" s="448"/>
      <c r="HI37" s="448"/>
      <c r="HJ37" s="448"/>
      <c r="HK37" s="448"/>
      <c r="HL37" s="448"/>
      <c r="HM37" s="448"/>
      <c r="HN37" s="448"/>
      <c r="HO37" s="448"/>
      <c r="HP37" s="448"/>
      <c r="HQ37" s="448"/>
      <c r="HR37" s="448"/>
      <c r="HS37" s="448"/>
      <c r="HT37" s="448"/>
      <c r="HU37" s="448"/>
      <c r="HV37" s="448"/>
      <c r="HW37" s="448"/>
      <c r="HX37" s="448"/>
      <c r="HY37" s="448"/>
      <c r="HZ37" s="448"/>
      <c r="IA37" s="448"/>
      <c r="IB37" s="448"/>
      <c r="IC37" s="448"/>
      <c r="ID37" s="448"/>
      <c r="IE37" s="448"/>
      <c r="IF37" s="448"/>
      <c r="IG37" s="448"/>
      <c r="IH37" s="448"/>
      <c r="II37" s="448"/>
      <c r="IJ37" s="448"/>
      <c r="IK37" s="448"/>
      <c r="IL37" s="448"/>
      <c r="IM37" s="448"/>
      <c r="IN37" s="448"/>
    </row>
    <row r="38" spans="1:248" ht="30" customHeight="1">
      <c r="A38" s="448"/>
      <c r="B38" s="540" t="s">
        <v>398</v>
      </c>
      <c r="C38" s="648">
        <v>5533.2971650439931</v>
      </c>
      <c r="D38" s="648">
        <v>5075.8252767045415</v>
      </c>
      <c r="E38" s="648">
        <v>572.93520635648838</v>
      </c>
      <c r="F38" s="648">
        <v>213.15863373831908</v>
      </c>
      <c r="G38" s="648">
        <v>3399.1159356801827</v>
      </c>
      <c r="H38" s="79">
        <v>14794.332217523526</v>
      </c>
      <c r="I38" s="687">
        <v>1171.560741963807</v>
      </c>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c r="DS38" s="448"/>
      <c r="DT38" s="448"/>
      <c r="DU38" s="448"/>
      <c r="DV38" s="448"/>
      <c r="DW38" s="448"/>
      <c r="DX38" s="448"/>
      <c r="DY38" s="448"/>
      <c r="DZ38" s="448"/>
      <c r="EA38" s="448"/>
      <c r="EB38" s="448"/>
      <c r="EC38" s="448"/>
      <c r="ED38" s="448"/>
      <c r="EE38" s="448"/>
      <c r="EF38" s="448"/>
      <c r="EG38" s="448"/>
      <c r="EH38" s="448"/>
      <c r="EI38" s="448"/>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8"/>
      <c r="FU38" s="448"/>
      <c r="FV38" s="448"/>
      <c r="FW38" s="448"/>
      <c r="FX38" s="448"/>
      <c r="FY38" s="448"/>
      <c r="FZ38" s="448"/>
      <c r="GA38" s="448"/>
      <c r="GB38" s="448"/>
      <c r="GC38" s="448"/>
      <c r="GD38" s="448"/>
      <c r="GE38" s="448"/>
      <c r="GF38" s="448"/>
      <c r="GG38" s="448"/>
      <c r="GH38" s="448"/>
      <c r="GI38" s="448"/>
      <c r="GJ38" s="448"/>
      <c r="GK38" s="448"/>
      <c r="GL38" s="448"/>
      <c r="GM38" s="448"/>
      <c r="GN38" s="448"/>
      <c r="GO38" s="448"/>
      <c r="GP38" s="448"/>
      <c r="GQ38" s="448"/>
      <c r="GR38" s="448"/>
      <c r="GS38" s="448"/>
      <c r="GT38" s="448"/>
      <c r="GU38" s="448"/>
      <c r="GV38" s="448"/>
      <c r="GW38" s="448"/>
      <c r="GX38" s="448"/>
      <c r="GY38" s="448"/>
      <c r="GZ38" s="448"/>
      <c r="HA38" s="448"/>
      <c r="HB38" s="448"/>
      <c r="HC38" s="448"/>
      <c r="HD38" s="448"/>
      <c r="HE38" s="448"/>
      <c r="HF38" s="448"/>
      <c r="HG38" s="448"/>
      <c r="HH38" s="448"/>
      <c r="HI38" s="448"/>
      <c r="HJ38" s="448"/>
      <c r="HK38" s="448"/>
      <c r="HL38" s="448"/>
      <c r="HM38" s="448"/>
      <c r="HN38" s="448"/>
      <c r="HO38" s="448"/>
      <c r="HP38" s="448"/>
      <c r="HQ38" s="448"/>
      <c r="HR38" s="448"/>
      <c r="HS38" s="448"/>
      <c r="HT38" s="448"/>
      <c r="HU38" s="448"/>
      <c r="HV38" s="448"/>
      <c r="HW38" s="448"/>
      <c r="HX38" s="448"/>
      <c r="HY38" s="448"/>
      <c r="HZ38" s="448"/>
      <c r="IA38" s="448"/>
      <c r="IB38" s="448"/>
      <c r="IC38" s="448"/>
      <c r="ID38" s="448"/>
      <c r="IE38" s="448"/>
      <c r="IF38" s="448"/>
      <c r="IG38" s="448"/>
      <c r="IH38" s="448"/>
      <c r="II38" s="448"/>
      <c r="IJ38" s="448"/>
      <c r="IK38" s="448"/>
      <c r="IL38" s="448"/>
      <c r="IM38" s="448"/>
      <c r="IN38" s="448"/>
    </row>
    <row r="39" spans="1:248" ht="30" customHeight="1">
      <c r="A39" s="448"/>
      <c r="B39" s="540" t="s">
        <v>399</v>
      </c>
      <c r="C39" s="648">
        <v>5430.5758247241274</v>
      </c>
      <c r="D39" s="648">
        <v>5253.3041765973485</v>
      </c>
      <c r="E39" s="648">
        <v>596.14274501839941</v>
      </c>
      <c r="F39" s="648">
        <v>235.22623099201749</v>
      </c>
      <c r="G39" s="648">
        <v>3413.2772038054081</v>
      </c>
      <c r="H39" s="79">
        <v>14928.5261811373</v>
      </c>
      <c r="I39" s="687">
        <v>1182.187539933924</v>
      </c>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c r="BQ39" s="448"/>
      <c r="BR39" s="448"/>
      <c r="BS39" s="448"/>
      <c r="BT39" s="448"/>
      <c r="BU39" s="448"/>
      <c r="BV39" s="448"/>
      <c r="BW39" s="448"/>
      <c r="BX39" s="448"/>
      <c r="BY39" s="448"/>
      <c r="BZ39" s="448"/>
      <c r="CA39" s="448"/>
      <c r="CB39" s="448"/>
      <c r="CC39" s="448"/>
      <c r="CD39" s="448"/>
      <c r="CE39" s="448"/>
      <c r="CF39" s="448"/>
      <c r="CG39" s="448"/>
      <c r="CH39" s="448"/>
      <c r="CI39" s="448"/>
      <c r="CJ39" s="448"/>
      <c r="CK39" s="448"/>
      <c r="CL39" s="448"/>
      <c r="CM39" s="448"/>
      <c r="CN39" s="448"/>
      <c r="CO39" s="448"/>
      <c r="CP39" s="448"/>
      <c r="CQ39" s="448"/>
      <c r="CR39" s="448"/>
      <c r="CS39" s="448"/>
      <c r="CT39" s="448"/>
      <c r="CU39" s="448"/>
      <c r="CV39" s="448"/>
      <c r="CW39" s="448"/>
      <c r="CX39" s="448"/>
      <c r="CY39" s="448"/>
      <c r="CZ39" s="448"/>
      <c r="DA39" s="448"/>
      <c r="DB39" s="448"/>
      <c r="DC39" s="448"/>
      <c r="DD39" s="448"/>
      <c r="DE39" s="448"/>
      <c r="DF39" s="448"/>
      <c r="DG39" s="448"/>
      <c r="DH39" s="448"/>
      <c r="DI39" s="448"/>
      <c r="DJ39" s="448"/>
      <c r="DK39" s="448"/>
      <c r="DL39" s="448"/>
      <c r="DM39" s="448"/>
      <c r="DN39" s="448"/>
      <c r="DO39" s="448"/>
      <c r="DP39" s="448"/>
      <c r="DQ39" s="448"/>
      <c r="DR39" s="448"/>
      <c r="DS39" s="448"/>
      <c r="DT39" s="448"/>
      <c r="DU39" s="448"/>
      <c r="DV39" s="448"/>
      <c r="DW39" s="448"/>
      <c r="DX39" s="448"/>
      <c r="DY39" s="448"/>
      <c r="DZ39" s="448"/>
      <c r="EA39" s="448"/>
      <c r="EB39" s="448"/>
      <c r="EC39" s="448"/>
      <c r="ED39" s="448"/>
      <c r="EE39" s="448"/>
      <c r="EF39" s="448"/>
      <c r="EG39" s="448"/>
      <c r="EH39" s="448"/>
      <c r="EI39" s="448"/>
      <c r="EJ39" s="448"/>
      <c r="EK39" s="448"/>
      <c r="EL39" s="448"/>
      <c r="EM39" s="448"/>
      <c r="EN39" s="448"/>
      <c r="EO39" s="448"/>
      <c r="EP39" s="448"/>
      <c r="EQ39" s="448"/>
      <c r="ER39" s="448"/>
      <c r="ES39" s="448"/>
      <c r="ET39" s="448"/>
      <c r="EU39" s="448"/>
      <c r="EV39" s="448"/>
      <c r="EW39" s="448"/>
      <c r="EX39" s="448"/>
      <c r="EY39" s="448"/>
      <c r="EZ39" s="448"/>
      <c r="FA39" s="448"/>
      <c r="FB39" s="448"/>
      <c r="FC39" s="448"/>
      <c r="FD39" s="448"/>
      <c r="FE39" s="448"/>
      <c r="FF39" s="448"/>
      <c r="FG39" s="448"/>
      <c r="FH39" s="448"/>
      <c r="FI39" s="448"/>
      <c r="FJ39" s="448"/>
      <c r="FK39" s="448"/>
      <c r="FL39" s="448"/>
      <c r="FM39" s="448"/>
      <c r="FN39" s="448"/>
      <c r="FO39" s="448"/>
      <c r="FP39" s="448"/>
      <c r="FQ39" s="448"/>
      <c r="FR39" s="448"/>
      <c r="FS39" s="448"/>
      <c r="FT39" s="448"/>
      <c r="FU39" s="448"/>
      <c r="FV39" s="448"/>
      <c r="FW39" s="448"/>
      <c r="FX39" s="448"/>
      <c r="FY39" s="448"/>
      <c r="FZ39" s="448"/>
      <c r="GA39" s="448"/>
      <c r="GB39" s="448"/>
      <c r="GC39" s="448"/>
      <c r="GD39" s="448"/>
      <c r="GE39" s="448"/>
      <c r="GF39" s="448"/>
      <c r="GG39" s="448"/>
      <c r="GH39" s="448"/>
      <c r="GI39" s="448"/>
      <c r="GJ39" s="448"/>
      <c r="GK39" s="448"/>
      <c r="GL39" s="448"/>
      <c r="GM39" s="448"/>
      <c r="GN39" s="448"/>
      <c r="GO39" s="448"/>
      <c r="GP39" s="448"/>
      <c r="GQ39" s="448"/>
      <c r="GR39" s="448"/>
      <c r="GS39" s="448"/>
      <c r="GT39" s="448"/>
      <c r="GU39" s="448"/>
      <c r="GV39" s="448"/>
      <c r="GW39" s="448"/>
      <c r="GX39" s="448"/>
      <c r="GY39" s="448"/>
      <c r="GZ39" s="448"/>
      <c r="HA39" s="448"/>
      <c r="HB39" s="448"/>
      <c r="HC39" s="448"/>
      <c r="HD39" s="448"/>
      <c r="HE39" s="448"/>
      <c r="HF39" s="448"/>
      <c r="HG39" s="448"/>
      <c r="HH39" s="448"/>
      <c r="HI39" s="448"/>
      <c r="HJ39" s="448"/>
      <c r="HK39" s="448"/>
      <c r="HL39" s="448"/>
      <c r="HM39" s="448"/>
      <c r="HN39" s="448"/>
      <c r="HO39" s="448"/>
      <c r="HP39" s="448"/>
      <c r="HQ39" s="448"/>
      <c r="HR39" s="448"/>
      <c r="HS39" s="448"/>
      <c r="HT39" s="448"/>
      <c r="HU39" s="448"/>
      <c r="HV39" s="448"/>
      <c r="HW39" s="448"/>
      <c r="HX39" s="448"/>
      <c r="HY39" s="448"/>
      <c r="HZ39" s="448"/>
      <c r="IA39" s="448"/>
      <c r="IB39" s="448"/>
      <c r="IC39" s="448"/>
      <c r="ID39" s="448"/>
      <c r="IE39" s="448"/>
      <c r="IF39" s="448"/>
      <c r="IG39" s="448"/>
      <c r="IH39" s="448"/>
      <c r="II39" s="448"/>
      <c r="IJ39" s="448"/>
      <c r="IK39" s="448"/>
      <c r="IL39" s="448"/>
      <c r="IM39" s="448"/>
      <c r="IN39" s="448"/>
    </row>
    <row r="40" spans="1:248" ht="30" customHeight="1">
      <c r="A40" s="448"/>
      <c r="B40" s="608" t="s">
        <v>442</v>
      </c>
      <c r="C40" s="648">
        <v>5411.5910319969407</v>
      </c>
      <c r="D40" s="648">
        <v>5284.6667671427158</v>
      </c>
      <c r="E40" s="648">
        <v>605.81650942942474</v>
      </c>
      <c r="F40" s="648">
        <v>236.73134194411475</v>
      </c>
      <c r="G40" s="648">
        <v>3367.6982658216421</v>
      </c>
      <c r="H40" s="79">
        <v>14906.503916334839</v>
      </c>
      <c r="I40" s="687">
        <v>1180.4436003959747</v>
      </c>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48"/>
      <c r="IK40" s="448"/>
      <c r="IL40" s="448"/>
      <c r="IM40" s="448"/>
      <c r="IN40" s="448"/>
    </row>
    <row r="41" spans="1:248" ht="30" customHeight="1">
      <c r="A41" s="448"/>
      <c r="B41" s="608" t="s">
        <v>443</v>
      </c>
      <c r="C41" s="648">
        <v>5506.9488846089425</v>
      </c>
      <c r="D41" s="648">
        <v>5350.3601943905314</v>
      </c>
      <c r="E41" s="648">
        <v>602.34141378105187</v>
      </c>
      <c r="F41" s="648">
        <v>235.37997332411757</v>
      </c>
      <c r="G41" s="648">
        <v>3348.0530397432258</v>
      </c>
      <c r="H41" s="79">
        <v>15043.08350584787</v>
      </c>
      <c r="I41" s="687">
        <v>1191.2593156897999</v>
      </c>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48"/>
      <c r="IK41" s="448"/>
      <c r="IL41" s="448"/>
      <c r="IM41" s="448"/>
      <c r="IN41" s="448"/>
    </row>
    <row r="42" spans="1:248" ht="30" customHeight="1">
      <c r="A42" s="448"/>
      <c r="B42" s="608" t="s">
        <v>444</v>
      </c>
      <c r="C42" s="648">
        <v>5718.3098399310484</v>
      </c>
      <c r="D42" s="648">
        <v>5255.3173700276966</v>
      </c>
      <c r="E42" s="648">
        <v>596.02629086369598</v>
      </c>
      <c r="F42" s="648">
        <v>233.25531454812005</v>
      </c>
      <c r="G42" s="648">
        <v>3264.0934867215683</v>
      </c>
      <c r="H42" s="79">
        <v>15067.002302092129</v>
      </c>
      <c r="I42" s="687">
        <v>1193.1534412415847</v>
      </c>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48"/>
      <c r="IK42" s="448"/>
      <c r="IL42" s="448"/>
      <c r="IM42" s="448"/>
      <c r="IN42" s="448"/>
    </row>
    <row r="43" spans="1:248" ht="30" customHeight="1">
      <c r="A43" s="448"/>
      <c r="B43" s="608" t="s">
        <v>445</v>
      </c>
      <c r="C43" s="648">
        <v>5912.8249999999998</v>
      </c>
      <c r="D43" s="648">
        <v>5122.9187989691545</v>
      </c>
      <c r="E43" s="648">
        <v>575.35</v>
      </c>
      <c r="F43" s="648">
        <v>223.83463899497247</v>
      </c>
      <c r="G43" s="648">
        <v>3182.2</v>
      </c>
      <c r="H43" s="79">
        <v>15017.128437964126</v>
      </c>
      <c r="I43" s="687">
        <v>1189.2039381208426</v>
      </c>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48"/>
      <c r="IK43" s="448"/>
      <c r="IL43" s="448"/>
      <c r="IM43" s="448"/>
      <c r="IN43" s="448"/>
    </row>
    <row r="44" spans="1:248" ht="30" customHeight="1">
      <c r="A44" s="448"/>
      <c r="B44" s="540" t="s">
        <v>404</v>
      </c>
      <c r="C44" s="648">
        <v>5915.9866001855153</v>
      </c>
      <c r="D44" s="648">
        <v>5100.23303203867</v>
      </c>
      <c r="E44" s="648">
        <v>580.43880095295185</v>
      </c>
      <c r="F44" s="648">
        <v>220.91220587670338</v>
      </c>
      <c r="G44" s="648">
        <v>3115.070990436685</v>
      </c>
      <c r="H44" s="79">
        <v>14932.641629490525</v>
      </c>
      <c r="I44" s="687">
        <v>1182.5134416140625</v>
      </c>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48"/>
      <c r="IK44" s="448"/>
      <c r="IL44" s="448"/>
      <c r="IM44" s="448"/>
      <c r="IN44" s="448"/>
    </row>
    <row r="45" spans="1:248" ht="30" customHeight="1">
      <c r="A45" s="448"/>
      <c r="B45" s="608" t="s">
        <v>405</v>
      </c>
      <c r="C45" s="648">
        <v>5883.0802066035258</v>
      </c>
      <c r="D45" s="648">
        <v>5095.5418064237947</v>
      </c>
      <c r="E45" s="648">
        <v>573.24131588975717</v>
      </c>
      <c r="F45" s="648">
        <v>219.49627558962243</v>
      </c>
      <c r="G45" s="648">
        <v>3015.3531250795659</v>
      </c>
      <c r="H45" s="79">
        <v>14786.712729586268</v>
      </c>
      <c r="I45" s="687">
        <v>1170.9573559636883</v>
      </c>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48"/>
      <c r="IK45" s="448"/>
      <c r="IL45" s="448"/>
      <c r="IM45" s="448"/>
      <c r="IN45" s="448"/>
    </row>
    <row r="46" spans="1:248" ht="30" customHeight="1">
      <c r="A46" s="448"/>
      <c r="B46" s="608" t="s">
        <v>414</v>
      </c>
      <c r="C46" s="648">
        <v>5787.3534202802275</v>
      </c>
      <c r="D46" s="648">
        <v>5120.4381969314418</v>
      </c>
      <c r="E46" s="648">
        <v>541.8914081434516</v>
      </c>
      <c r="F46" s="648">
        <v>225.97474421675969</v>
      </c>
      <c r="G46" s="648">
        <v>2932.9111466123632</v>
      </c>
      <c r="H46" s="79">
        <v>14608.568916184244</v>
      </c>
      <c r="I46" s="687">
        <v>1156.8501765968269</v>
      </c>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48"/>
      <c r="IK46" s="448"/>
      <c r="IL46" s="448"/>
      <c r="IM46" s="448"/>
      <c r="IN46" s="448"/>
    </row>
    <row r="47" spans="1:248">
      <c r="A47" s="448"/>
      <c r="B47" s="608" t="s">
        <v>413</v>
      </c>
      <c r="C47" s="648">
        <v>6014.2547251095039</v>
      </c>
      <c r="D47" s="648">
        <v>5171.0763589973394</v>
      </c>
      <c r="E47" s="648">
        <v>513.0275696200714</v>
      </c>
      <c r="F47" s="648">
        <v>229.36893580882892</v>
      </c>
      <c r="G47" s="648">
        <v>2827.2674730539097</v>
      </c>
      <c r="H47" s="79">
        <v>14754.995062589653</v>
      </c>
      <c r="I47" s="687">
        <v>1168.4456391160768</v>
      </c>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48"/>
      <c r="IK47" s="448"/>
      <c r="IL47" s="448"/>
      <c r="IM47" s="448"/>
      <c r="IN47" s="448"/>
    </row>
    <row r="48" spans="1:248">
      <c r="A48" s="448"/>
      <c r="B48" s="609" t="s">
        <v>436</v>
      </c>
      <c r="C48" s="648">
        <v>6191.1376226071179</v>
      </c>
      <c r="D48" s="648">
        <v>5199.9695834888507</v>
      </c>
      <c r="E48" s="648">
        <v>501.67958781283369</v>
      </c>
      <c r="F48" s="648">
        <v>232.47698740090706</v>
      </c>
      <c r="G48" s="648">
        <v>2888.4641786384009</v>
      </c>
      <c r="H48" s="79">
        <v>15013.727959948112</v>
      </c>
      <c r="I48" s="687">
        <v>1188.9346548244494</v>
      </c>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48"/>
      <c r="IK48" s="448"/>
      <c r="IL48" s="448"/>
      <c r="IM48" s="448"/>
      <c r="IN48" s="448"/>
    </row>
    <row r="49" spans="1:249">
      <c r="A49" s="448"/>
      <c r="B49" s="608" t="s">
        <v>440</v>
      </c>
      <c r="C49" s="648">
        <v>6475.186881681363</v>
      </c>
      <c r="D49" s="648">
        <v>5247.9880650486512</v>
      </c>
      <c r="E49" s="648">
        <v>511.04575176915858</v>
      </c>
      <c r="F49" s="648">
        <v>229.91191064859996</v>
      </c>
      <c r="G49" s="648">
        <v>2950.8103708473327</v>
      </c>
      <c r="H49" s="79">
        <v>15414.942979995107</v>
      </c>
      <c r="I49" s="687">
        <v>1220.7068064607713</v>
      </c>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48"/>
      <c r="IK49" s="448"/>
      <c r="IL49" s="448"/>
      <c r="IM49" s="448"/>
      <c r="IN49" s="448"/>
    </row>
    <row r="50" spans="1:249">
      <c r="A50" s="448"/>
      <c r="B50" s="593" t="s">
        <v>441</v>
      </c>
      <c r="C50" s="648">
        <v>6726.6477055893547</v>
      </c>
      <c r="D50" s="648">
        <v>5293.2552934846162</v>
      </c>
      <c r="E50" s="648">
        <v>516.68973417614711</v>
      </c>
      <c r="F50" s="648">
        <v>227.66798841891881</v>
      </c>
      <c r="G50" s="648">
        <v>3030.7235797836356</v>
      </c>
      <c r="H50" s="79">
        <v>15794.98430145267</v>
      </c>
      <c r="I50" s="687">
        <v>1250.8022163783849</v>
      </c>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48"/>
      <c r="IK50" s="448"/>
      <c r="IL50" s="448"/>
      <c r="IM50" s="448"/>
      <c r="IN50" s="448"/>
    </row>
    <row r="51" spans="1:249">
      <c r="A51" s="448"/>
      <c r="B51" s="593" t="s">
        <v>447</v>
      </c>
      <c r="C51" s="648">
        <v>6579.3693518100836</v>
      </c>
      <c r="D51" s="648">
        <v>5375.1496471527007</v>
      </c>
      <c r="E51" s="648">
        <v>523.38022225703821</v>
      </c>
      <c r="F51" s="648">
        <v>227.29304348302759</v>
      </c>
      <c r="G51" s="648">
        <v>3098.3751654723337</v>
      </c>
      <c r="H51" s="79">
        <v>15803.567430175182</v>
      </c>
      <c r="I51" s="687">
        <v>1251.4819129342461</v>
      </c>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48"/>
      <c r="IK51" s="448"/>
      <c r="IL51" s="448"/>
      <c r="IM51" s="448"/>
      <c r="IN51" s="448"/>
    </row>
    <row r="52" spans="1:249">
      <c r="A52" s="448"/>
      <c r="B52" s="593" t="s">
        <v>448</v>
      </c>
      <c r="C52" s="666">
        <v>6600.8405656668892</v>
      </c>
      <c r="D52" s="666">
        <v>5477.5007046976898</v>
      </c>
      <c r="E52" s="666">
        <v>527.30541457670711</v>
      </c>
      <c r="F52" s="666">
        <v>225.66612439516067</v>
      </c>
      <c r="G52" s="666">
        <v>3110.6763134467792</v>
      </c>
      <c r="H52" s="583">
        <v>15941.989122783227</v>
      </c>
      <c r="I52" s="687">
        <v>1262.4435040700516</v>
      </c>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48"/>
      <c r="IK52" s="448"/>
      <c r="IL52" s="448"/>
      <c r="IM52" s="448"/>
      <c r="IN52" s="448"/>
    </row>
    <row r="53" spans="1:249">
      <c r="A53" s="448"/>
      <c r="B53" s="610" t="s">
        <v>210</v>
      </c>
      <c r="C53" s="685" t="s">
        <v>211</v>
      </c>
      <c r="D53" s="685"/>
      <c r="E53" s="685"/>
      <c r="F53" s="685"/>
      <c r="G53" s="685"/>
      <c r="H53" s="685"/>
      <c r="I53" s="686"/>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48"/>
      <c r="IK53" s="448"/>
      <c r="IL53" s="448"/>
      <c r="IM53" s="448"/>
      <c r="IN53" s="448"/>
      <c r="IO53" s="448"/>
    </row>
    <row r="54" spans="1:249">
      <c r="B54" s="448"/>
      <c r="C54" s="448"/>
      <c r="D54" s="448"/>
      <c r="E54" s="448"/>
      <c r="F54" s="448"/>
      <c r="G54" s="448"/>
      <c r="H54" s="448"/>
      <c r="I54" s="448"/>
      <c r="J54" s="448"/>
    </row>
    <row r="55" spans="1:249">
      <c r="B55" s="448"/>
      <c r="C55" s="448"/>
      <c r="D55" s="448"/>
      <c r="E55" s="448"/>
      <c r="F55" s="448"/>
      <c r="G55" s="448"/>
      <c r="H55" s="448"/>
      <c r="I55" s="448"/>
      <c r="J55" s="448"/>
    </row>
  </sheetData>
  <mergeCells count="2">
    <mergeCell ref="C2:H2"/>
    <mergeCell ref="B2:B3"/>
  </mergeCells>
  <phoneticPr fontId="271" type="noConversion"/>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53"/>
  <sheetViews>
    <sheetView topLeftCell="A37" workbookViewId="0">
      <selection activeCell="C47" sqref="C47:I51"/>
    </sheetView>
  </sheetViews>
  <sheetFormatPr defaultColWidth="9.109375" defaultRowHeight="15.6"/>
  <cols>
    <col min="1" max="1" width="1.44140625" style="53" customWidth="1"/>
    <col min="2" max="2" width="11" style="53" customWidth="1"/>
    <col min="3" max="3" width="12.44140625" style="53" bestFit="1" customWidth="1"/>
    <col min="4" max="6" width="14.109375" style="53" customWidth="1"/>
    <col min="7" max="7" width="14" style="53" customWidth="1"/>
    <col min="8" max="8" width="14.109375" style="53" customWidth="1"/>
    <col min="9" max="9" width="14.109375" style="54" customWidth="1"/>
    <col min="10" max="10" width="11.44140625" style="53" customWidth="1"/>
    <col min="11" max="225" width="9.109375" style="53"/>
    <col min="226" max="226" width="6" style="53" customWidth="1"/>
    <col min="227" max="227" width="3.44140625" style="53" customWidth="1"/>
    <col min="228" max="228" width="8.109375" style="53" customWidth="1"/>
    <col min="229" max="231" width="6.44140625" style="53" customWidth="1"/>
    <col min="232" max="232" width="6.109375" style="53" customWidth="1"/>
    <col min="233" max="233" width="8" style="53" customWidth="1"/>
    <col min="234" max="234" width="6.44140625" style="53" customWidth="1"/>
    <col min="235" max="235" width="6.88671875" style="53" customWidth="1"/>
    <col min="236" max="236" width="8" style="53" customWidth="1"/>
    <col min="237" max="237" width="8.44140625" style="53" customWidth="1"/>
    <col min="238" max="238" width="6.44140625" style="53" customWidth="1"/>
    <col min="239" max="239" width="7.88671875" style="53" customWidth="1"/>
    <col min="240" max="240" width="6.88671875" style="53" customWidth="1"/>
    <col min="241" max="241" width="7.109375" style="53" customWidth="1"/>
    <col min="242" max="242" width="7.44140625" style="53" customWidth="1"/>
    <col min="243" max="243" width="8" style="53" customWidth="1"/>
    <col min="244" max="244" width="7.88671875" style="53" customWidth="1"/>
    <col min="245" max="245" width="7.109375" style="53" customWidth="1"/>
    <col min="246" max="246" width="7" style="53" customWidth="1"/>
    <col min="247" max="247" width="8.88671875" style="53" customWidth="1"/>
    <col min="248" max="248" width="8.44140625" style="53" customWidth="1"/>
    <col min="249" max="249" width="9" style="53" customWidth="1"/>
    <col min="250" max="16384" width="9.109375" style="53"/>
  </cols>
  <sheetData>
    <row r="1" spans="1:11" ht="27.75" customHeight="1">
      <c r="A1" s="448"/>
      <c r="B1" s="64" t="s">
        <v>348</v>
      </c>
      <c r="C1" s="478"/>
      <c r="D1" s="479"/>
      <c r="E1" s="479"/>
      <c r="F1" s="479"/>
      <c r="G1" s="479"/>
      <c r="H1" s="479"/>
      <c r="I1" s="479"/>
      <c r="J1" s="510"/>
      <c r="K1" s="448"/>
    </row>
    <row r="2" spans="1:11" ht="24" customHeight="1">
      <c r="A2" s="448"/>
      <c r="B2" s="819" t="s">
        <v>36</v>
      </c>
      <c r="C2" s="814" t="s">
        <v>295</v>
      </c>
      <c r="D2" s="816"/>
      <c r="E2" s="816"/>
      <c r="F2" s="816"/>
      <c r="G2" s="816"/>
      <c r="H2" s="816"/>
      <c r="I2" s="533"/>
      <c r="J2" s="448"/>
    </row>
    <row r="3" spans="1:11" s="54" customFormat="1" ht="123.75" customHeight="1">
      <c r="B3" s="818"/>
      <c r="C3" s="406" t="s">
        <v>233</v>
      </c>
      <c r="D3" s="77" t="s">
        <v>43</v>
      </c>
      <c r="E3" s="77" t="s">
        <v>409</v>
      </c>
      <c r="F3" s="77" t="s">
        <v>424</v>
      </c>
      <c r="G3" s="77" t="s">
        <v>46</v>
      </c>
      <c r="H3" s="77" t="s">
        <v>72</v>
      </c>
      <c r="I3" s="406" t="s">
        <v>430</v>
      </c>
    </row>
    <row r="4" spans="1:11" ht="30" customHeight="1">
      <c r="A4" s="448"/>
      <c r="B4" s="540" t="s">
        <v>365</v>
      </c>
      <c r="C4" s="661">
        <v>4.6052398328506854</v>
      </c>
      <c r="D4" s="661">
        <v>1.160083086022496</v>
      </c>
      <c r="E4" s="661">
        <v>3.8328847332624889</v>
      </c>
      <c r="F4" s="661">
        <v>-0.47317935540067424</v>
      </c>
      <c r="G4" s="661">
        <v>4.4752062856775723</v>
      </c>
      <c r="H4" s="661">
        <v>3.2718827629927034</v>
      </c>
      <c r="I4" s="660">
        <v>3.2718827629927034</v>
      </c>
      <c r="J4" s="448"/>
      <c r="K4" s="446"/>
    </row>
    <row r="5" spans="1:11" ht="30" customHeight="1">
      <c r="A5" s="448"/>
      <c r="B5" s="540" t="s">
        <v>366</v>
      </c>
      <c r="C5" s="661">
        <v>-1.5757686490832441</v>
      </c>
      <c r="D5" s="661">
        <v>0.48087643922478662</v>
      </c>
      <c r="E5" s="661">
        <v>4.7266031637650912</v>
      </c>
      <c r="F5" s="661">
        <v>3.8551510303236114E-2</v>
      </c>
      <c r="G5" s="661">
        <v>0.65765595107181696</v>
      </c>
      <c r="H5" s="661">
        <v>-0.1367457041014859</v>
      </c>
      <c r="I5" s="660">
        <v>-0.1367457041014859</v>
      </c>
      <c r="J5" s="448"/>
    </row>
    <row r="6" spans="1:11" ht="30" customHeight="1">
      <c r="A6" s="448"/>
      <c r="B6" s="540" t="s">
        <v>367</v>
      </c>
      <c r="C6" s="661">
        <v>-2.1208199124898641</v>
      </c>
      <c r="D6" s="661">
        <v>-1.324775618110877</v>
      </c>
      <c r="E6" s="661">
        <v>3.5515286638154322</v>
      </c>
      <c r="F6" s="661">
        <v>-0.28330105799298622</v>
      </c>
      <c r="G6" s="661">
        <v>1.1885481723205089</v>
      </c>
      <c r="H6" s="661">
        <v>-0.85173537779792241</v>
      </c>
      <c r="I6" s="660">
        <v>-0.85173537779793662</v>
      </c>
      <c r="J6" s="448"/>
    </row>
    <row r="7" spans="1:11" ht="30" customHeight="1">
      <c r="A7" s="448"/>
      <c r="B7" s="540" t="s">
        <v>368</v>
      </c>
      <c r="C7" s="661">
        <v>-2.1657226259138298</v>
      </c>
      <c r="D7" s="661">
        <v>-7.5451306322885046</v>
      </c>
      <c r="E7" s="661">
        <v>3.3889094023265613</v>
      </c>
      <c r="F7" s="661">
        <v>4.5117723162844356</v>
      </c>
      <c r="G7" s="661">
        <v>1.4488890596332453</v>
      </c>
      <c r="H7" s="661">
        <v>-2.8217800015868448</v>
      </c>
      <c r="I7" s="660">
        <v>-2.8217800015868306</v>
      </c>
      <c r="J7" s="448"/>
    </row>
    <row r="8" spans="1:11" ht="30" customHeight="1">
      <c r="A8" s="448"/>
      <c r="B8" s="540" t="s">
        <v>369</v>
      </c>
      <c r="C8" s="661">
        <v>2.116335090348386</v>
      </c>
      <c r="D8" s="661">
        <v>-0.15503640606704039</v>
      </c>
      <c r="E8" s="661">
        <v>-1.0159734281677544</v>
      </c>
      <c r="F8" s="661">
        <v>4.6877336381266872</v>
      </c>
      <c r="G8" s="661">
        <v>-2.5761511182786734</v>
      </c>
      <c r="H8" s="661">
        <v>0.12071737742269306</v>
      </c>
      <c r="I8" s="660">
        <v>0.12071737742269306</v>
      </c>
      <c r="J8" s="448"/>
    </row>
    <row r="9" spans="1:11" ht="30" customHeight="1">
      <c r="A9" s="448"/>
      <c r="B9" s="540" t="s">
        <v>370</v>
      </c>
      <c r="C9" s="661">
        <v>5.2104709020306643</v>
      </c>
      <c r="D9" s="661">
        <v>-0.7254969859220779</v>
      </c>
      <c r="E9" s="661">
        <v>-1.0086857504252293</v>
      </c>
      <c r="F9" s="661">
        <v>3.6345652148729783</v>
      </c>
      <c r="G9" s="661">
        <v>1.1215954010099836</v>
      </c>
      <c r="H9" s="661">
        <v>2.0411738588365296</v>
      </c>
      <c r="I9" s="660">
        <v>2.041173858836558</v>
      </c>
      <c r="J9" s="448"/>
    </row>
    <row r="10" spans="1:11" ht="30" customHeight="1">
      <c r="A10" s="448"/>
      <c r="B10" s="540" t="s">
        <v>371</v>
      </c>
      <c r="C10" s="661">
        <v>0.25085784780645781</v>
      </c>
      <c r="D10" s="661">
        <v>6.318523520836635</v>
      </c>
      <c r="E10" s="661">
        <v>-9.0528625125756434E-3</v>
      </c>
      <c r="F10" s="661">
        <v>-6.5692721405459196</v>
      </c>
      <c r="G10" s="661">
        <v>-0.37531127819991639</v>
      </c>
      <c r="H10" s="661">
        <v>1.8628321888950978</v>
      </c>
      <c r="I10" s="660">
        <v>1.8628321888950978</v>
      </c>
      <c r="J10" s="448"/>
    </row>
    <row r="11" spans="1:11" ht="30" customHeight="1">
      <c r="A11" s="448"/>
      <c r="B11" s="540" t="s">
        <v>372</v>
      </c>
      <c r="C11" s="660">
        <v>-0.29552045347158185</v>
      </c>
      <c r="D11" s="660">
        <v>7.2948942266638284</v>
      </c>
      <c r="E11" s="660">
        <v>-3.6073992284416221</v>
      </c>
      <c r="F11" s="660">
        <v>5.078003771493897</v>
      </c>
      <c r="G11" s="660">
        <v>0.26766314812884673</v>
      </c>
      <c r="H11" s="660">
        <v>2.3147960941335839</v>
      </c>
      <c r="I11" s="660">
        <v>2.3147960941335839</v>
      </c>
      <c r="J11" s="448"/>
    </row>
    <row r="12" spans="1:11" ht="30" customHeight="1">
      <c r="A12" s="448"/>
      <c r="B12" s="540" t="s">
        <v>373</v>
      </c>
      <c r="C12" s="660">
        <v>-0.73832656721877754</v>
      </c>
      <c r="D12" s="660">
        <v>-0.60848969195335201</v>
      </c>
      <c r="E12" s="660">
        <v>5.7694988346472087</v>
      </c>
      <c r="F12" s="660">
        <v>3.5439408262434142</v>
      </c>
      <c r="G12" s="660">
        <v>4.1882280258804201</v>
      </c>
      <c r="H12" s="660">
        <v>0.74245731052839403</v>
      </c>
      <c r="I12" s="660">
        <v>0.74245731052842245</v>
      </c>
      <c r="J12" s="448"/>
    </row>
    <row r="13" spans="1:11" ht="30" customHeight="1">
      <c r="A13" s="448"/>
      <c r="B13" s="540" t="s">
        <v>374</v>
      </c>
      <c r="C13" s="660">
        <v>-3.5676795048468648</v>
      </c>
      <c r="D13" s="660">
        <v>-2.0863260384187043</v>
      </c>
      <c r="E13" s="660">
        <v>6.8946856581899141</v>
      </c>
      <c r="F13" s="660">
        <v>2.2156249540044968</v>
      </c>
      <c r="G13" s="660">
        <v>0.51773281463540854</v>
      </c>
      <c r="H13" s="660">
        <v>-1.632451373889964</v>
      </c>
      <c r="I13" s="660">
        <v>-1.6324513738899782</v>
      </c>
      <c r="J13" s="448"/>
    </row>
    <row r="14" spans="1:11" ht="30" customHeight="1">
      <c r="A14" s="448"/>
      <c r="B14" s="540" t="s">
        <v>375</v>
      </c>
      <c r="C14" s="660">
        <v>-3.8707568335622966</v>
      </c>
      <c r="D14" s="660">
        <v>-0.72548838727459497</v>
      </c>
      <c r="E14" s="660">
        <v>7.9763563212285504</v>
      </c>
      <c r="F14" s="660">
        <v>2.4525372497642195</v>
      </c>
      <c r="G14" s="660">
        <v>4.3237886947237456</v>
      </c>
      <c r="H14" s="660">
        <v>-0.23719651293818345</v>
      </c>
      <c r="I14" s="660">
        <v>-0.23719651293816923</v>
      </c>
      <c r="J14" s="448"/>
    </row>
    <row r="15" spans="1:11" ht="30" customHeight="1">
      <c r="A15" s="448"/>
      <c r="B15" s="540" t="s">
        <v>376</v>
      </c>
      <c r="C15" s="660">
        <v>-2.7295606838662252</v>
      </c>
      <c r="D15" s="660">
        <v>-0.68595870014289062</v>
      </c>
      <c r="E15" s="660">
        <v>4.5282308594964746</v>
      </c>
      <c r="F15" s="660">
        <v>-1.5825361256046904</v>
      </c>
      <c r="G15" s="660">
        <v>4.1379258932277452</v>
      </c>
      <c r="H15" s="660">
        <v>4.2007020186332511E-2</v>
      </c>
      <c r="I15" s="660">
        <v>4.2007020186332511E-2</v>
      </c>
      <c r="J15" s="448"/>
    </row>
    <row r="16" spans="1:11" ht="30" customHeight="1">
      <c r="A16" s="448"/>
      <c r="B16" s="607" t="s">
        <v>377</v>
      </c>
      <c r="C16" s="660">
        <v>-5.8681164519360181</v>
      </c>
      <c r="D16" s="660">
        <v>2.3387026069933654</v>
      </c>
      <c r="E16" s="660">
        <v>-2.1809454470333804</v>
      </c>
      <c r="F16" s="660">
        <v>-3.7864129484728579</v>
      </c>
      <c r="G16" s="660">
        <v>9.0318806611037417E-2</v>
      </c>
      <c r="H16" s="660">
        <v>-1.329747984254027</v>
      </c>
      <c r="I16" s="660">
        <v>-1.329747984254027</v>
      </c>
      <c r="J16" s="448"/>
    </row>
    <row r="17" spans="2:10" ht="30" customHeight="1">
      <c r="B17" s="607" t="s">
        <v>378</v>
      </c>
      <c r="C17" s="660">
        <v>4.8060600395318147</v>
      </c>
      <c r="D17" s="660">
        <v>3.3574201370729355</v>
      </c>
      <c r="E17" s="660">
        <v>-4.7468522847588872</v>
      </c>
      <c r="F17" s="660">
        <v>-3.2545950930420844</v>
      </c>
      <c r="G17" s="660">
        <v>4.4396896601459162</v>
      </c>
      <c r="H17" s="660">
        <v>3.68887783699887</v>
      </c>
      <c r="I17" s="660">
        <v>3.68887783699887</v>
      </c>
      <c r="J17" s="448"/>
    </row>
    <row r="18" spans="2:10" ht="30" customHeight="1">
      <c r="B18" s="607" t="s">
        <v>379</v>
      </c>
      <c r="C18" s="660">
        <v>3.9582271880662461</v>
      </c>
      <c r="D18" s="660">
        <v>2.7320578310352914</v>
      </c>
      <c r="E18" s="660">
        <v>-3.2423148241795587</v>
      </c>
      <c r="F18" s="660">
        <v>-3.7269646925936968</v>
      </c>
      <c r="G18" s="660">
        <v>-0.4452233859797019</v>
      </c>
      <c r="H18" s="660">
        <v>1.9243518523345671</v>
      </c>
      <c r="I18" s="660">
        <v>1.9243518523345671</v>
      </c>
      <c r="J18" s="448"/>
    </row>
    <row r="19" spans="2:10" ht="30" customHeight="1">
      <c r="B19" s="607" t="s">
        <v>380</v>
      </c>
      <c r="C19" s="660">
        <v>5.4115515366189015</v>
      </c>
      <c r="D19" s="660">
        <v>5.1325551134026455</v>
      </c>
      <c r="E19" s="660">
        <v>0.69858566760532881</v>
      </c>
      <c r="F19" s="660">
        <v>-1.684926476283124</v>
      </c>
      <c r="G19" s="660">
        <v>1.2682228536533842</v>
      </c>
      <c r="H19" s="660">
        <v>3.9150311915507814</v>
      </c>
      <c r="I19" s="660">
        <v>3.9150311915508098</v>
      </c>
      <c r="J19" s="448"/>
    </row>
    <row r="20" spans="2:10" ht="30" customHeight="1">
      <c r="B20" s="607" t="s">
        <v>381</v>
      </c>
      <c r="C20" s="660">
        <v>7.8630738681779775</v>
      </c>
      <c r="D20" s="660">
        <v>1.9367289027409527</v>
      </c>
      <c r="E20" s="660">
        <v>5.7490632509894937</v>
      </c>
      <c r="F20" s="660">
        <v>1.8051863293112831</v>
      </c>
      <c r="G20" s="660">
        <v>2.1449952947174324</v>
      </c>
      <c r="H20" s="660">
        <v>4.1045738024847935</v>
      </c>
      <c r="I20" s="660">
        <v>4.1045738024847935</v>
      </c>
      <c r="J20" s="448"/>
    </row>
    <row r="21" spans="2:10" ht="30" customHeight="1">
      <c r="B21" s="607" t="s">
        <v>382</v>
      </c>
      <c r="C21" s="660">
        <v>4.4994868109222068</v>
      </c>
      <c r="D21" s="661">
        <v>3.2950293359669871</v>
      </c>
      <c r="E21" s="660">
        <v>7.6443943547820368</v>
      </c>
      <c r="F21" s="660">
        <v>2.6571360402578961</v>
      </c>
      <c r="G21" s="660">
        <v>1.2767873785870449</v>
      </c>
      <c r="H21" s="660">
        <v>3.3228072897611298</v>
      </c>
      <c r="I21" s="660">
        <v>3.3228072897611298</v>
      </c>
      <c r="J21" s="448"/>
    </row>
    <row r="22" spans="2:10" ht="30" customHeight="1">
      <c r="B22" s="607" t="s">
        <v>383</v>
      </c>
      <c r="C22" s="661">
        <v>10.046053952747201</v>
      </c>
      <c r="D22" s="661">
        <v>-1.0693439720494098</v>
      </c>
      <c r="E22" s="660">
        <v>4.1793059854223742</v>
      </c>
      <c r="F22" s="660">
        <v>3.2267262067938987</v>
      </c>
      <c r="G22" s="660">
        <v>0.28624440006595364</v>
      </c>
      <c r="H22" s="660">
        <v>3.4350255110391856</v>
      </c>
      <c r="I22" s="660">
        <v>3.4350255110391856</v>
      </c>
      <c r="J22" s="448"/>
    </row>
    <row r="23" spans="2:10" ht="30" customHeight="1">
      <c r="B23" s="607" t="s">
        <v>384</v>
      </c>
      <c r="C23" s="661">
        <v>6.0820391386944266</v>
      </c>
      <c r="D23" s="661">
        <v>4.1275072787732512</v>
      </c>
      <c r="E23" s="660">
        <v>1.8767766452543242</v>
      </c>
      <c r="F23" s="660">
        <v>-0.31452193453999655</v>
      </c>
      <c r="G23" s="660">
        <v>-0.80097497093677816</v>
      </c>
      <c r="H23" s="660">
        <v>3.4984975716592999</v>
      </c>
      <c r="I23" s="660">
        <v>3.4984975716592999</v>
      </c>
      <c r="J23" s="448"/>
    </row>
    <row r="24" spans="2:10" ht="30" customHeight="1">
      <c r="B24" s="607" t="s">
        <v>385</v>
      </c>
      <c r="C24" s="661">
        <v>5.2593692267542025</v>
      </c>
      <c r="D24" s="661">
        <v>-0.73731503613446137</v>
      </c>
      <c r="E24" s="660">
        <v>2.5169993359001239</v>
      </c>
      <c r="F24" s="660">
        <v>-1.136624350084972</v>
      </c>
      <c r="G24" s="660">
        <v>0.96892458773443479</v>
      </c>
      <c r="H24" s="660">
        <v>2.0738172031052216</v>
      </c>
      <c r="I24" s="660">
        <v>2.0738172031052216</v>
      </c>
      <c r="J24" s="448"/>
    </row>
    <row r="25" spans="2:10" ht="30" customHeight="1">
      <c r="B25" s="607" t="s">
        <v>386</v>
      </c>
      <c r="C25" s="661">
        <v>7.2046035772491024</v>
      </c>
      <c r="D25" s="661">
        <v>0.39275113206637968</v>
      </c>
      <c r="E25" s="660">
        <v>1.3872623679583569</v>
      </c>
      <c r="F25" s="660">
        <v>-0.94292350536737501</v>
      </c>
      <c r="G25" s="660">
        <v>0.55703406594489024</v>
      </c>
      <c r="H25" s="660">
        <v>3.1439990066437673</v>
      </c>
      <c r="I25" s="660">
        <v>3.1439990066437673</v>
      </c>
      <c r="J25" s="448"/>
    </row>
    <row r="26" spans="2:10" ht="30" customHeight="1">
      <c r="B26" s="607" t="s">
        <v>387</v>
      </c>
      <c r="C26" s="661">
        <v>3.0109688278536311</v>
      </c>
      <c r="D26" s="661">
        <v>0.36536519096246423</v>
      </c>
      <c r="E26" s="660">
        <v>-0.33251765171617365</v>
      </c>
      <c r="F26" s="660">
        <v>-1.2454017402073134</v>
      </c>
      <c r="G26" s="660">
        <v>0.36948808185633197</v>
      </c>
      <c r="H26" s="660">
        <v>1.410209047096572</v>
      </c>
      <c r="I26" s="660">
        <v>1.410209047096572</v>
      </c>
      <c r="J26" s="448"/>
    </row>
    <row r="27" spans="2:10" ht="30" customHeight="1">
      <c r="B27" s="607" t="s">
        <v>388</v>
      </c>
      <c r="C27" s="660">
        <v>3.0115131695169737</v>
      </c>
      <c r="D27" s="661">
        <v>3.5524255917452479</v>
      </c>
      <c r="E27" s="660">
        <v>0.60163196425723697</v>
      </c>
      <c r="F27" s="660">
        <v>-1.0777370511453768</v>
      </c>
      <c r="G27" s="660">
        <v>-1.5482594348854803</v>
      </c>
      <c r="H27" s="660">
        <v>2.016189777936205</v>
      </c>
      <c r="I27" s="660">
        <v>2.016189777936205</v>
      </c>
      <c r="J27" s="448"/>
    </row>
    <row r="28" spans="2:10" ht="30" customHeight="1">
      <c r="B28" s="607" t="s">
        <v>389</v>
      </c>
      <c r="C28" s="660">
        <v>5.6323671259861214</v>
      </c>
      <c r="D28" s="661">
        <v>3.1726220443308364</v>
      </c>
      <c r="E28" s="660">
        <v>-3.1926503141392146</v>
      </c>
      <c r="F28" s="660">
        <v>-1.6815470444800269</v>
      </c>
      <c r="G28" s="660">
        <v>-0.17246942112295471</v>
      </c>
      <c r="H28" s="660">
        <v>3.2139116802450047</v>
      </c>
      <c r="I28" s="660">
        <v>3.2139116802450047</v>
      </c>
      <c r="J28" s="448"/>
    </row>
    <row r="29" spans="2:10" ht="30" customHeight="1">
      <c r="B29" s="607" t="s">
        <v>390</v>
      </c>
      <c r="C29" s="660">
        <v>2.6472711402634133</v>
      </c>
      <c r="D29" s="661">
        <v>1.1674153551251862</v>
      </c>
      <c r="E29" s="660">
        <v>3.1105432374136655</v>
      </c>
      <c r="F29" s="660">
        <v>-0.4994002643171882</v>
      </c>
      <c r="G29" s="660">
        <v>-2.4742019771561132</v>
      </c>
      <c r="H29" s="660">
        <v>1.0778005125550862</v>
      </c>
      <c r="I29" s="660">
        <v>1.0778005125550862</v>
      </c>
      <c r="J29" s="448"/>
    </row>
    <row r="30" spans="2:10" ht="30" customHeight="1">
      <c r="B30" s="607" t="s">
        <v>391</v>
      </c>
      <c r="C30" s="660">
        <v>0.81238107220376321</v>
      </c>
      <c r="D30" s="661">
        <v>-1.6316424889186862</v>
      </c>
      <c r="E30" s="660">
        <v>5.5344848777872642</v>
      </c>
      <c r="F30" s="660">
        <v>-1.2107152158564816</v>
      </c>
      <c r="G30" s="660">
        <v>-0.29375239455097812</v>
      </c>
      <c r="H30" s="660">
        <v>-6.0093008070396081E-2</v>
      </c>
      <c r="I30" s="660">
        <v>-6.0093008070410292E-2</v>
      </c>
      <c r="J30" s="448"/>
    </row>
    <row r="31" spans="2:10" ht="30" customHeight="1">
      <c r="B31" s="540" t="s">
        <v>392</v>
      </c>
      <c r="C31" s="660">
        <v>0.33155937161674842</v>
      </c>
      <c r="D31" s="661">
        <v>0.69912303191954095</v>
      </c>
      <c r="E31" s="660">
        <v>4.3760419190919038</v>
      </c>
      <c r="F31" s="660">
        <v>-1.7904611447340386</v>
      </c>
      <c r="G31" s="660">
        <v>-0.6787536885709784</v>
      </c>
      <c r="H31" s="660">
        <v>0.34741559229478014</v>
      </c>
      <c r="I31" s="660">
        <v>0.34741559229480856</v>
      </c>
      <c r="J31" s="448"/>
    </row>
    <row r="32" spans="2:10" ht="30" customHeight="1">
      <c r="B32" s="540" t="s">
        <v>393</v>
      </c>
      <c r="C32" s="660">
        <v>-0.68934238496758837</v>
      </c>
      <c r="D32" s="661">
        <v>-4.5598281314836981</v>
      </c>
      <c r="E32" s="660">
        <v>4.0896719467629765</v>
      </c>
      <c r="F32" s="660">
        <v>-3.5731940501832753</v>
      </c>
      <c r="G32" s="660">
        <v>0.1566837958228291</v>
      </c>
      <c r="H32" s="660">
        <v>-1.5938667130684649</v>
      </c>
      <c r="I32" s="660">
        <v>-1.5938667130684649</v>
      </c>
      <c r="J32" s="448"/>
    </row>
    <row r="33" spans="1:248" ht="30" customHeight="1">
      <c r="A33" s="448"/>
      <c r="B33" s="540" t="s">
        <v>394</v>
      </c>
      <c r="C33" s="660">
        <v>-5.0893223288515514</v>
      </c>
      <c r="D33" s="661">
        <v>0.40029558555090716</v>
      </c>
      <c r="E33" s="660">
        <v>1.9387786333938948</v>
      </c>
      <c r="F33" s="660">
        <v>6.8968623954784221</v>
      </c>
      <c r="G33" s="660">
        <v>0.77536657678187737</v>
      </c>
      <c r="H33" s="660">
        <v>-1.8456702457448415</v>
      </c>
      <c r="I33" s="660">
        <v>-1.8456702457448273</v>
      </c>
      <c r="J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8"/>
      <c r="BW33" s="448"/>
      <c r="BX33" s="448"/>
      <c r="BY33" s="448"/>
      <c r="BZ33" s="448"/>
      <c r="CA33" s="448"/>
      <c r="CB33" s="448"/>
      <c r="CC33" s="448"/>
      <c r="CD33" s="448"/>
      <c r="CE33" s="448"/>
      <c r="CF33" s="448"/>
      <c r="CG33" s="448"/>
      <c r="CH33" s="448"/>
      <c r="CI33" s="448"/>
      <c r="CJ33" s="448"/>
      <c r="CK33" s="448"/>
      <c r="CL33" s="448"/>
      <c r="CM33" s="448"/>
      <c r="CN33" s="448"/>
      <c r="CO33" s="448"/>
      <c r="CP33" s="448"/>
      <c r="CQ33" s="448"/>
      <c r="CR33" s="448"/>
      <c r="CS33" s="448"/>
      <c r="CT33" s="448"/>
      <c r="CU33" s="448"/>
      <c r="CV33" s="448"/>
      <c r="CW33" s="448"/>
      <c r="CX33" s="448"/>
      <c r="CY33" s="448"/>
      <c r="CZ33" s="448"/>
      <c r="DA33" s="448"/>
      <c r="DB33" s="448"/>
      <c r="DC33" s="448"/>
      <c r="DD33" s="448"/>
      <c r="DE33" s="448"/>
      <c r="DF33" s="448"/>
      <c r="DG33" s="448"/>
      <c r="DH33" s="448"/>
      <c r="DI33" s="448"/>
      <c r="DJ33" s="448"/>
      <c r="DK33" s="448"/>
      <c r="DL33" s="448"/>
      <c r="DM33" s="448"/>
      <c r="DN33" s="448"/>
      <c r="DO33" s="448"/>
      <c r="DP33" s="448"/>
      <c r="DQ33" s="448"/>
      <c r="DR33" s="448"/>
      <c r="DS33" s="448"/>
      <c r="DT33" s="448"/>
      <c r="DU33" s="448"/>
      <c r="DV33" s="448"/>
      <c r="DW33" s="448"/>
      <c r="DX33" s="448"/>
      <c r="DY33" s="448"/>
      <c r="DZ33" s="448"/>
      <c r="EA33" s="448"/>
      <c r="EB33" s="448"/>
      <c r="EC33" s="448"/>
      <c r="ED33" s="448"/>
      <c r="EE33" s="448"/>
      <c r="EF33" s="448"/>
      <c r="EG33" s="448"/>
      <c r="EH33" s="448"/>
      <c r="EI33" s="448"/>
      <c r="EJ33" s="448"/>
      <c r="EK33" s="448"/>
      <c r="EL33" s="448"/>
      <c r="EM33" s="448"/>
      <c r="EN33" s="448"/>
      <c r="EO33" s="448"/>
      <c r="EP33" s="448"/>
      <c r="EQ33" s="448"/>
      <c r="ER33" s="448"/>
      <c r="ES33" s="448"/>
      <c r="ET33" s="448"/>
      <c r="EU33" s="448"/>
      <c r="EV33" s="448"/>
      <c r="EW33" s="448"/>
      <c r="EX33" s="448"/>
      <c r="EY33" s="448"/>
      <c r="EZ33" s="448"/>
      <c r="FA33" s="448"/>
      <c r="FB33" s="448"/>
      <c r="FC33" s="448"/>
      <c r="FD33" s="448"/>
      <c r="FE33" s="448"/>
      <c r="FF33" s="448"/>
      <c r="FG33" s="448"/>
      <c r="FH33" s="448"/>
      <c r="FI33" s="448"/>
      <c r="FJ33" s="448"/>
      <c r="FK33" s="448"/>
      <c r="FL33" s="448"/>
      <c r="FM33" s="448"/>
      <c r="FN33" s="448"/>
      <c r="FO33" s="448"/>
      <c r="FP33" s="448"/>
      <c r="FQ33" s="448"/>
      <c r="FR33" s="448"/>
      <c r="FS33" s="448"/>
      <c r="FT33" s="448"/>
      <c r="FU33" s="448"/>
      <c r="FV33" s="448"/>
      <c r="FW33" s="448"/>
      <c r="FX33" s="448"/>
      <c r="FY33" s="448"/>
      <c r="FZ33" s="448"/>
      <c r="GA33" s="448"/>
      <c r="GB33" s="448"/>
      <c r="GC33" s="448"/>
      <c r="GD33" s="448"/>
      <c r="GE33" s="448"/>
      <c r="GF33" s="448"/>
      <c r="GG33" s="448"/>
      <c r="GH33" s="448"/>
      <c r="GI33" s="448"/>
      <c r="GJ33" s="448"/>
      <c r="GK33" s="448"/>
      <c r="GL33" s="448"/>
      <c r="GM33" s="448"/>
      <c r="GN33" s="448"/>
      <c r="GO33" s="448"/>
      <c r="GP33" s="448"/>
      <c r="GQ33" s="448"/>
      <c r="GR33" s="448"/>
      <c r="GS33" s="448"/>
      <c r="GT33" s="448"/>
      <c r="GU33" s="448"/>
      <c r="GV33" s="448"/>
      <c r="GW33" s="448"/>
      <c r="GX33" s="448"/>
      <c r="GY33" s="448"/>
      <c r="GZ33" s="448"/>
      <c r="HA33" s="448"/>
      <c r="HB33" s="448"/>
      <c r="HC33" s="448"/>
      <c r="HD33" s="448"/>
      <c r="HE33" s="448"/>
      <c r="HF33" s="448"/>
      <c r="HG33" s="448"/>
      <c r="HH33" s="448"/>
      <c r="HI33" s="448"/>
      <c r="HJ33" s="448"/>
      <c r="HK33" s="448"/>
      <c r="HL33" s="448"/>
      <c r="HM33" s="448"/>
      <c r="HN33" s="448"/>
      <c r="HO33" s="448"/>
      <c r="HP33" s="448"/>
      <c r="HQ33" s="448"/>
      <c r="HR33" s="448"/>
      <c r="HS33" s="448"/>
      <c r="HT33" s="448"/>
      <c r="HU33" s="448"/>
      <c r="HV33" s="448"/>
      <c r="HW33" s="448"/>
      <c r="HX33" s="448"/>
      <c r="HY33" s="448"/>
      <c r="HZ33" s="448"/>
      <c r="IA33" s="448"/>
      <c r="IB33" s="448"/>
      <c r="IC33" s="448"/>
      <c r="ID33" s="448"/>
      <c r="IE33" s="448"/>
      <c r="IF33" s="448"/>
      <c r="IG33" s="448"/>
      <c r="IH33" s="448"/>
      <c r="II33" s="448"/>
      <c r="IJ33" s="448"/>
      <c r="IK33" s="448"/>
      <c r="IL33" s="448"/>
      <c r="IM33" s="448"/>
      <c r="IN33" s="448"/>
    </row>
    <row r="34" spans="1:248" ht="30" customHeight="1">
      <c r="A34" s="448"/>
      <c r="B34" s="540" t="s">
        <v>395</v>
      </c>
      <c r="C34" s="660">
        <v>-3.9742844008890188</v>
      </c>
      <c r="D34" s="661">
        <v>5.6182777784899258</v>
      </c>
      <c r="E34" s="660">
        <v>-0.79753209470095499</v>
      </c>
      <c r="F34" s="660">
        <v>0.91307029742849011</v>
      </c>
      <c r="G34" s="660">
        <v>2.8527809613998301</v>
      </c>
      <c r="H34" s="660">
        <v>0.59675699407470972</v>
      </c>
      <c r="I34" s="660">
        <v>0.5967569940746813</v>
      </c>
      <c r="J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c r="CT34" s="448"/>
      <c r="CU34" s="448"/>
      <c r="CV34" s="448"/>
      <c r="CW34" s="448"/>
      <c r="CX34" s="448"/>
      <c r="CY34" s="448"/>
      <c r="CZ34" s="448"/>
      <c r="DA34" s="448"/>
      <c r="DB34" s="448"/>
      <c r="DC34" s="448"/>
      <c r="DD34" s="448"/>
      <c r="DE34" s="448"/>
      <c r="DF34" s="448"/>
      <c r="DG34" s="448"/>
      <c r="DH34" s="448"/>
      <c r="DI34" s="448"/>
      <c r="DJ34" s="448"/>
      <c r="DK34" s="448"/>
      <c r="DL34" s="448"/>
      <c r="DM34" s="448"/>
      <c r="DN34" s="448"/>
      <c r="DO34" s="448"/>
      <c r="DP34" s="448"/>
      <c r="DQ34" s="448"/>
      <c r="DR34" s="448"/>
      <c r="DS34" s="448"/>
      <c r="DT34" s="448"/>
      <c r="DU34" s="448"/>
      <c r="DV34" s="448"/>
      <c r="DW34" s="448"/>
      <c r="DX34" s="448"/>
      <c r="DY34" s="448"/>
      <c r="DZ34" s="448"/>
      <c r="EA34" s="448"/>
      <c r="EB34" s="448"/>
      <c r="EC34" s="448"/>
      <c r="ED34" s="448"/>
      <c r="EE34" s="448"/>
      <c r="EF34" s="448"/>
      <c r="EG34" s="448"/>
      <c r="EH34" s="448"/>
      <c r="EI34" s="448"/>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8"/>
      <c r="FK34" s="448"/>
      <c r="FL34" s="448"/>
      <c r="FM34" s="448"/>
      <c r="FN34" s="448"/>
      <c r="FO34" s="448"/>
      <c r="FP34" s="448"/>
      <c r="FQ34" s="448"/>
      <c r="FR34" s="448"/>
      <c r="FS34" s="448"/>
      <c r="FT34" s="448"/>
      <c r="FU34" s="448"/>
      <c r="FV34" s="448"/>
      <c r="FW34" s="448"/>
      <c r="FX34" s="448"/>
      <c r="FY34" s="448"/>
      <c r="FZ34" s="448"/>
      <c r="GA34" s="448"/>
      <c r="GB34" s="448"/>
      <c r="GC34" s="448"/>
      <c r="GD34" s="448"/>
      <c r="GE34" s="448"/>
      <c r="GF34" s="448"/>
      <c r="GG34" s="448"/>
      <c r="GH34" s="448"/>
      <c r="GI34" s="448"/>
      <c r="GJ34" s="448"/>
      <c r="GK34" s="448"/>
      <c r="GL34" s="448"/>
      <c r="GM34" s="448"/>
      <c r="GN34" s="448"/>
      <c r="GO34" s="448"/>
      <c r="GP34" s="448"/>
      <c r="GQ34" s="448"/>
      <c r="GR34" s="448"/>
      <c r="GS34" s="448"/>
      <c r="GT34" s="448"/>
      <c r="GU34" s="448"/>
      <c r="GV34" s="448"/>
      <c r="GW34" s="448"/>
      <c r="GX34" s="448"/>
      <c r="GY34" s="448"/>
      <c r="GZ34" s="448"/>
      <c r="HA34" s="448"/>
      <c r="HB34" s="448"/>
      <c r="HC34" s="448"/>
      <c r="HD34" s="448"/>
      <c r="HE34" s="448"/>
      <c r="HF34" s="448"/>
      <c r="HG34" s="448"/>
      <c r="HH34" s="448"/>
      <c r="HI34" s="448"/>
      <c r="HJ34" s="448"/>
      <c r="HK34" s="448"/>
      <c r="HL34" s="448"/>
      <c r="HM34" s="448"/>
      <c r="HN34" s="448"/>
      <c r="HO34" s="448"/>
      <c r="HP34" s="448"/>
      <c r="HQ34" s="448"/>
      <c r="HR34" s="448"/>
      <c r="HS34" s="448"/>
      <c r="HT34" s="448"/>
      <c r="HU34" s="448"/>
      <c r="HV34" s="448"/>
      <c r="HW34" s="448"/>
      <c r="HX34" s="448"/>
      <c r="HY34" s="448"/>
      <c r="HZ34" s="448"/>
      <c r="IA34" s="448"/>
      <c r="IB34" s="448"/>
      <c r="IC34" s="448"/>
      <c r="ID34" s="448"/>
      <c r="IE34" s="448"/>
      <c r="IF34" s="448"/>
      <c r="IG34" s="448"/>
      <c r="IH34" s="448"/>
      <c r="II34" s="448"/>
      <c r="IJ34" s="448"/>
      <c r="IK34" s="448"/>
      <c r="IL34" s="448"/>
      <c r="IM34" s="448"/>
      <c r="IN34" s="448"/>
    </row>
    <row r="35" spans="1:248" ht="30" customHeight="1">
      <c r="A35" s="448"/>
      <c r="B35" s="540" t="s">
        <v>396</v>
      </c>
      <c r="C35" s="660">
        <v>-2.7251364008379539</v>
      </c>
      <c r="D35" s="661">
        <v>0.84479631676066447</v>
      </c>
      <c r="E35" s="688">
        <v>-0.76397160316531654</v>
      </c>
      <c r="F35" s="660">
        <v>0.36814841889297156</v>
      </c>
      <c r="G35" s="660">
        <v>3.6977344110949133</v>
      </c>
      <c r="H35" s="660">
        <v>-7.9968136201387097E-2</v>
      </c>
      <c r="I35" s="660">
        <v>-7.9968136201387097E-2</v>
      </c>
      <c r="J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c r="CT35" s="448"/>
      <c r="CU35" s="448"/>
      <c r="CV35" s="448"/>
      <c r="CW35" s="448"/>
      <c r="CX35" s="448"/>
      <c r="CY35" s="448"/>
      <c r="CZ35" s="448"/>
      <c r="DA35" s="448"/>
      <c r="DB35" s="448"/>
      <c r="DC35" s="448"/>
      <c r="DD35" s="448"/>
      <c r="DE35" s="448"/>
      <c r="DF35" s="448"/>
      <c r="DG35" s="448"/>
      <c r="DH35" s="448"/>
      <c r="DI35" s="448"/>
      <c r="DJ35" s="448"/>
      <c r="DK35" s="448"/>
      <c r="DL35" s="448"/>
      <c r="DM35" s="448"/>
      <c r="DN35" s="448"/>
      <c r="DO35" s="448"/>
      <c r="DP35" s="448"/>
      <c r="DQ35" s="448"/>
      <c r="DR35" s="448"/>
      <c r="DS35" s="448"/>
      <c r="DT35" s="448"/>
      <c r="DU35" s="448"/>
      <c r="DV35" s="448"/>
      <c r="DW35" s="448"/>
      <c r="DX35" s="448"/>
      <c r="DY35" s="448"/>
      <c r="DZ35" s="448"/>
      <c r="EA35" s="448"/>
      <c r="EB35" s="448"/>
      <c r="EC35" s="448"/>
      <c r="ED35" s="448"/>
      <c r="EE35" s="448"/>
      <c r="EF35" s="448"/>
      <c r="EG35" s="448"/>
      <c r="EH35" s="448"/>
      <c r="EI35" s="448"/>
      <c r="EJ35" s="448"/>
      <c r="EK35" s="448"/>
      <c r="EL35" s="448"/>
      <c r="EM35" s="448"/>
      <c r="EN35" s="448"/>
      <c r="EO35" s="448"/>
      <c r="EP35" s="448"/>
      <c r="EQ35" s="448"/>
      <c r="ER35" s="448"/>
      <c r="ES35" s="448"/>
      <c r="ET35" s="448"/>
      <c r="EU35" s="448"/>
      <c r="EV35" s="448"/>
      <c r="EW35" s="448"/>
      <c r="EX35" s="448"/>
      <c r="EY35" s="448"/>
      <c r="EZ35" s="448"/>
      <c r="FA35" s="448"/>
      <c r="FB35" s="448"/>
      <c r="FC35" s="448"/>
      <c r="FD35" s="448"/>
      <c r="FE35" s="448"/>
      <c r="FF35" s="448"/>
      <c r="FG35" s="448"/>
      <c r="FH35" s="448"/>
      <c r="FI35" s="448"/>
      <c r="FJ35" s="448"/>
      <c r="FK35" s="448"/>
      <c r="FL35" s="448"/>
      <c r="FM35" s="448"/>
      <c r="FN35" s="448"/>
      <c r="FO35" s="448"/>
      <c r="FP35" s="448"/>
      <c r="FQ35" s="448"/>
      <c r="FR35" s="448"/>
      <c r="FS35" s="448"/>
      <c r="FT35" s="448"/>
      <c r="FU35" s="448"/>
      <c r="FV35" s="448"/>
      <c r="FW35" s="448"/>
      <c r="FX35" s="448"/>
      <c r="FY35" s="448"/>
      <c r="FZ35" s="448"/>
      <c r="GA35" s="448"/>
      <c r="GB35" s="448"/>
      <c r="GC35" s="448"/>
      <c r="GD35" s="448"/>
      <c r="GE35" s="448"/>
      <c r="GF35" s="448"/>
      <c r="GG35" s="448"/>
      <c r="GH35" s="448"/>
      <c r="GI35" s="448"/>
      <c r="GJ35" s="448"/>
      <c r="GK35" s="448"/>
      <c r="GL35" s="448"/>
      <c r="GM35" s="448"/>
      <c r="GN35" s="448"/>
      <c r="GO35" s="448"/>
      <c r="GP35" s="448"/>
      <c r="GQ35" s="448"/>
      <c r="GR35" s="448"/>
      <c r="GS35" s="448"/>
      <c r="GT35" s="448"/>
      <c r="GU35" s="448"/>
      <c r="GV35" s="448"/>
      <c r="GW35" s="448"/>
      <c r="GX35" s="448"/>
      <c r="GY35" s="448"/>
      <c r="GZ35" s="448"/>
      <c r="HA35" s="448"/>
      <c r="HB35" s="448"/>
      <c r="HC35" s="448"/>
      <c r="HD35" s="448"/>
      <c r="HE35" s="448"/>
      <c r="HF35" s="448"/>
      <c r="HG35" s="448"/>
      <c r="HH35" s="448"/>
      <c r="HI35" s="448"/>
      <c r="HJ35" s="448"/>
      <c r="HK35" s="448"/>
      <c r="HL35" s="448"/>
      <c r="HM35" s="448"/>
      <c r="HN35" s="448"/>
      <c r="HO35" s="448"/>
      <c r="HP35" s="448"/>
      <c r="HQ35" s="448"/>
      <c r="HR35" s="448"/>
      <c r="HS35" s="448"/>
      <c r="HT35" s="448"/>
      <c r="HU35" s="448"/>
      <c r="HV35" s="448"/>
      <c r="HW35" s="448"/>
      <c r="HX35" s="448"/>
      <c r="HY35" s="448"/>
      <c r="HZ35" s="448"/>
      <c r="IA35" s="448"/>
      <c r="IB35" s="448"/>
      <c r="IC35" s="448"/>
      <c r="ID35" s="448"/>
      <c r="IE35" s="448"/>
      <c r="IF35" s="448"/>
      <c r="IG35" s="448"/>
      <c r="IH35" s="448"/>
      <c r="II35" s="448"/>
      <c r="IJ35" s="448"/>
      <c r="IK35" s="448"/>
      <c r="IL35" s="448"/>
      <c r="IM35" s="448"/>
      <c r="IN35" s="448"/>
    </row>
    <row r="36" spans="1:248" ht="30" customHeight="1">
      <c r="A36" s="448"/>
      <c r="B36" s="540" t="s">
        <v>397</v>
      </c>
      <c r="C36" s="660">
        <v>-5.6173109552216403</v>
      </c>
      <c r="D36" s="661">
        <v>1.731978134235618</v>
      </c>
      <c r="E36" s="660">
        <v>2.4199010422387062</v>
      </c>
      <c r="F36" s="660">
        <v>7.4156114755928684</v>
      </c>
      <c r="G36" s="660">
        <v>1.3188486860356932</v>
      </c>
      <c r="H36" s="660">
        <v>-1.213513964095057</v>
      </c>
      <c r="I36" s="660">
        <v>-1.213513964095057</v>
      </c>
      <c r="J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c r="BQ36" s="448"/>
      <c r="BR36" s="448"/>
      <c r="BS36" s="448"/>
      <c r="BT36" s="448"/>
      <c r="BU36" s="448"/>
      <c r="BV36" s="448"/>
      <c r="BW36" s="448"/>
      <c r="BX36" s="448"/>
      <c r="BY36" s="448"/>
      <c r="BZ36" s="448"/>
      <c r="CA36" s="448"/>
      <c r="CB36" s="448"/>
      <c r="CC36" s="448"/>
      <c r="CD36" s="448"/>
      <c r="CE36" s="448"/>
      <c r="CF36" s="448"/>
      <c r="CG36" s="448"/>
      <c r="CH36" s="448"/>
      <c r="CI36" s="448"/>
      <c r="CJ36" s="448"/>
      <c r="CK36" s="448"/>
      <c r="CL36" s="448"/>
      <c r="CM36" s="448"/>
      <c r="CN36" s="448"/>
      <c r="CO36" s="448"/>
      <c r="CP36" s="448"/>
      <c r="CQ36" s="448"/>
      <c r="CR36" s="448"/>
      <c r="CS36" s="448"/>
      <c r="CT36" s="448"/>
      <c r="CU36" s="448"/>
      <c r="CV36" s="448"/>
      <c r="CW36" s="448"/>
      <c r="CX36" s="448"/>
      <c r="CY36" s="448"/>
      <c r="CZ36" s="448"/>
      <c r="DA36" s="448"/>
      <c r="DB36" s="448"/>
      <c r="DC36" s="448"/>
      <c r="DD36" s="448"/>
      <c r="DE36" s="448"/>
      <c r="DF36" s="448"/>
      <c r="DG36" s="448"/>
      <c r="DH36" s="448"/>
      <c r="DI36" s="448"/>
      <c r="DJ36" s="448"/>
      <c r="DK36" s="448"/>
      <c r="DL36" s="448"/>
      <c r="DM36" s="448"/>
      <c r="DN36" s="448"/>
      <c r="DO36" s="448"/>
      <c r="DP36" s="448"/>
      <c r="DQ36" s="448"/>
      <c r="DR36" s="448"/>
      <c r="DS36" s="448"/>
      <c r="DT36" s="448"/>
      <c r="DU36" s="448"/>
      <c r="DV36" s="448"/>
      <c r="DW36" s="448"/>
      <c r="DX36" s="448"/>
      <c r="DY36" s="448"/>
      <c r="DZ36" s="448"/>
      <c r="EA36" s="448"/>
      <c r="EB36" s="448"/>
      <c r="EC36" s="448"/>
      <c r="ED36" s="448"/>
      <c r="EE36" s="448"/>
      <c r="EF36" s="448"/>
      <c r="EG36" s="448"/>
      <c r="EH36" s="448"/>
      <c r="EI36" s="448"/>
      <c r="EJ36" s="448"/>
      <c r="EK36" s="448"/>
      <c r="EL36" s="448"/>
      <c r="EM36" s="448"/>
      <c r="EN36" s="448"/>
      <c r="EO36" s="448"/>
      <c r="EP36" s="448"/>
      <c r="EQ36" s="448"/>
      <c r="ER36" s="448"/>
      <c r="ES36" s="448"/>
      <c r="ET36" s="448"/>
      <c r="EU36" s="448"/>
      <c r="EV36" s="448"/>
      <c r="EW36" s="448"/>
      <c r="EX36" s="448"/>
      <c r="EY36" s="448"/>
      <c r="EZ36" s="448"/>
      <c r="FA36" s="448"/>
      <c r="FB36" s="448"/>
      <c r="FC36" s="448"/>
      <c r="FD36" s="448"/>
      <c r="FE36" s="448"/>
      <c r="FF36" s="448"/>
      <c r="FG36" s="448"/>
      <c r="FH36" s="448"/>
      <c r="FI36" s="448"/>
      <c r="FJ36" s="448"/>
      <c r="FK36" s="448"/>
      <c r="FL36" s="448"/>
      <c r="FM36" s="448"/>
      <c r="FN36" s="448"/>
      <c r="FO36" s="448"/>
      <c r="FP36" s="448"/>
      <c r="FQ36" s="448"/>
      <c r="FR36" s="448"/>
      <c r="FS36" s="448"/>
      <c r="FT36" s="448"/>
      <c r="FU36" s="448"/>
      <c r="FV36" s="448"/>
      <c r="FW36" s="448"/>
      <c r="FX36" s="448"/>
      <c r="FY36" s="448"/>
      <c r="FZ36" s="448"/>
      <c r="GA36" s="448"/>
      <c r="GB36" s="448"/>
      <c r="GC36" s="448"/>
      <c r="GD36" s="448"/>
      <c r="GE36" s="448"/>
      <c r="GF36" s="448"/>
      <c r="GG36" s="448"/>
      <c r="GH36" s="448"/>
      <c r="GI36" s="448"/>
      <c r="GJ36" s="448"/>
      <c r="GK36" s="448"/>
      <c r="GL36" s="448"/>
      <c r="GM36" s="448"/>
      <c r="GN36" s="448"/>
      <c r="GO36" s="448"/>
      <c r="GP36" s="448"/>
      <c r="GQ36" s="448"/>
      <c r="GR36" s="448"/>
      <c r="GS36" s="448"/>
      <c r="GT36" s="448"/>
      <c r="GU36" s="448"/>
      <c r="GV36" s="448"/>
      <c r="GW36" s="448"/>
      <c r="GX36" s="448"/>
      <c r="GY36" s="448"/>
      <c r="GZ36" s="448"/>
      <c r="HA36" s="448"/>
      <c r="HB36" s="448"/>
      <c r="HC36" s="448"/>
      <c r="HD36" s="448"/>
      <c r="HE36" s="448"/>
      <c r="HF36" s="448"/>
      <c r="HG36" s="448"/>
      <c r="HH36" s="448"/>
      <c r="HI36" s="448"/>
      <c r="HJ36" s="448"/>
      <c r="HK36" s="448"/>
      <c r="HL36" s="448"/>
      <c r="HM36" s="448"/>
      <c r="HN36" s="448"/>
      <c r="HO36" s="448"/>
      <c r="HP36" s="448"/>
      <c r="HQ36" s="448"/>
      <c r="HR36" s="448"/>
      <c r="HS36" s="448"/>
      <c r="HT36" s="448"/>
      <c r="HU36" s="448"/>
      <c r="HV36" s="448"/>
      <c r="HW36" s="448"/>
      <c r="HX36" s="448"/>
      <c r="HY36" s="448"/>
      <c r="HZ36" s="448"/>
      <c r="IA36" s="448"/>
      <c r="IB36" s="448"/>
      <c r="IC36" s="448"/>
      <c r="ID36" s="448"/>
      <c r="IE36" s="448"/>
      <c r="IF36" s="448"/>
      <c r="IG36" s="448"/>
      <c r="IH36" s="448"/>
      <c r="II36" s="448"/>
      <c r="IJ36" s="448"/>
      <c r="IK36" s="448"/>
      <c r="IL36" s="448"/>
      <c r="IM36" s="448"/>
      <c r="IN36" s="448"/>
    </row>
    <row r="37" spans="1:248" ht="30" customHeight="1">
      <c r="A37" s="448"/>
      <c r="B37" s="540" t="s">
        <v>398</v>
      </c>
      <c r="C37" s="660">
        <v>-2.5453094601294168</v>
      </c>
      <c r="D37" s="661">
        <v>1.8491786286687955</v>
      </c>
      <c r="E37" s="660">
        <v>2.0231702632048183</v>
      </c>
      <c r="F37" s="660">
        <v>5.8753948805779714</v>
      </c>
      <c r="G37" s="660">
        <v>0.50494508095428614</v>
      </c>
      <c r="H37" s="660">
        <v>-8.1674624591471456E-2</v>
      </c>
      <c r="I37" s="660">
        <v>-8.1674624591457246E-2</v>
      </c>
      <c r="J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c r="DS37" s="448"/>
      <c r="DT37" s="448"/>
      <c r="DU37" s="448"/>
      <c r="DV37" s="448"/>
      <c r="DW37" s="448"/>
      <c r="DX37" s="448"/>
      <c r="DY37" s="448"/>
      <c r="DZ37" s="448"/>
      <c r="EA37" s="448"/>
      <c r="EB37" s="448"/>
      <c r="EC37" s="448"/>
      <c r="ED37" s="448"/>
      <c r="EE37" s="448"/>
      <c r="EF37" s="448"/>
      <c r="EG37" s="448"/>
      <c r="EH37" s="448"/>
      <c r="EI37" s="448"/>
      <c r="EJ37" s="448"/>
      <c r="EK37" s="448"/>
      <c r="EL37" s="448"/>
      <c r="EM37" s="448"/>
      <c r="EN37" s="448"/>
      <c r="EO37" s="448"/>
      <c r="EP37" s="448"/>
      <c r="EQ37" s="448"/>
      <c r="ER37" s="448"/>
      <c r="ES37" s="448"/>
      <c r="ET37" s="448"/>
      <c r="EU37" s="448"/>
      <c r="EV37" s="448"/>
      <c r="EW37" s="448"/>
      <c r="EX37" s="448"/>
      <c r="EY37" s="448"/>
      <c r="EZ37" s="448"/>
      <c r="FA37" s="448"/>
      <c r="FB37" s="448"/>
      <c r="FC37" s="448"/>
      <c r="FD37" s="448"/>
      <c r="FE37" s="448"/>
      <c r="FF37" s="448"/>
      <c r="FG37" s="448"/>
      <c r="FH37" s="448"/>
      <c r="FI37" s="448"/>
      <c r="FJ37" s="448"/>
      <c r="FK37" s="448"/>
      <c r="FL37" s="448"/>
      <c r="FM37" s="448"/>
      <c r="FN37" s="448"/>
      <c r="FO37" s="448"/>
      <c r="FP37" s="448"/>
      <c r="FQ37" s="448"/>
      <c r="FR37" s="448"/>
      <c r="FS37" s="448"/>
      <c r="FT37" s="448"/>
      <c r="FU37" s="448"/>
      <c r="FV37" s="448"/>
      <c r="FW37" s="448"/>
      <c r="FX37" s="448"/>
      <c r="FY37" s="448"/>
      <c r="FZ37" s="448"/>
      <c r="GA37" s="448"/>
      <c r="GB37" s="448"/>
      <c r="GC37" s="448"/>
      <c r="GD37" s="448"/>
      <c r="GE37" s="448"/>
      <c r="GF37" s="448"/>
      <c r="GG37" s="448"/>
      <c r="GH37" s="448"/>
      <c r="GI37" s="448"/>
      <c r="GJ37" s="448"/>
      <c r="GK37" s="448"/>
      <c r="GL37" s="448"/>
      <c r="GM37" s="448"/>
      <c r="GN37" s="448"/>
      <c r="GO37" s="448"/>
      <c r="GP37" s="448"/>
      <c r="GQ37" s="448"/>
      <c r="GR37" s="448"/>
      <c r="GS37" s="448"/>
      <c r="GT37" s="448"/>
      <c r="GU37" s="448"/>
      <c r="GV37" s="448"/>
      <c r="GW37" s="448"/>
      <c r="GX37" s="448"/>
      <c r="GY37" s="448"/>
      <c r="GZ37" s="448"/>
      <c r="HA37" s="448"/>
      <c r="HB37" s="448"/>
      <c r="HC37" s="448"/>
      <c r="HD37" s="448"/>
      <c r="HE37" s="448"/>
      <c r="HF37" s="448"/>
      <c r="HG37" s="448"/>
      <c r="HH37" s="448"/>
      <c r="HI37" s="448"/>
      <c r="HJ37" s="448"/>
      <c r="HK37" s="448"/>
      <c r="HL37" s="448"/>
      <c r="HM37" s="448"/>
      <c r="HN37" s="448"/>
      <c r="HO37" s="448"/>
      <c r="HP37" s="448"/>
      <c r="HQ37" s="448"/>
      <c r="HR37" s="448"/>
      <c r="HS37" s="448"/>
      <c r="HT37" s="448"/>
      <c r="HU37" s="448"/>
      <c r="HV37" s="448"/>
      <c r="HW37" s="448"/>
      <c r="HX37" s="448"/>
      <c r="HY37" s="448"/>
      <c r="HZ37" s="448"/>
      <c r="IA37" s="448"/>
      <c r="IB37" s="448"/>
      <c r="IC37" s="448"/>
      <c r="ID37" s="448"/>
      <c r="IE37" s="448"/>
      <c r="IF37" s="448"/>
      <c r="IG37" s="448"/>
      <c r="IH37" s="448"/>
      <c r="II37" s="448"/>
      <c r="IJ37" s="448"/>
      <c r="IK37" s="448"/>
      <c r="IL37" s="448"/>
      <c r="IM37" s="448"/>
      <c r="IN37" s="448"/>
    </row>
    <row r="38" spans="1:248" ht="30" customHeight="1">
      <c r="A38" s="448"/>
      <c r="B38" s="540" t="s">
        <v>399</v>
      </c>
      <c r="C38" s="660">
        <v>-1.856421899203184</v>
      </c>
      <c r="D38" s="661">
        <v>3.4965525844111482</v>
      </c>
      <c r="E38" s="660">
        <v>4.0506393051836511</v>
      </c>
      <c r="F38" s="660">
        <v>10.352664054316165</v>
      </c>
      <c r="G38" s="660">
        <v>0.4166162141330858</v>
      </c>
      <c r="H38" s="660">
        <v>0.90706333777488624</v>
      </c>
      <c r="I38" s="660">
        <v>0.90706333777488624</v>
      </c>
      <c r="J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c r="DS38" s="448"/>
      <c r="DT38" s="448"/>
      <c r="DU38" s="448"/>
      <c r="DV38" s="448"/>
      <c r="DW38" s="448"/>
      <c r="DX38" s="448"/>
      <c r="DY38" s="448"/>
      <c r="DZ38" s="448"/>
      <c r="EA38" s="448"/>
      <c r="EB38" s="448"/>
      <c r="EC38" s="448"/>
      <c r="ED38" s="448"/>
      <c r="EE38" s="448"/>
      <c r="EF38" s="448"/>
      <c r="EG38" s="448"/>
      <c r="EH38" s="448"/>
      <c r="EI38" s="448"/>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8"/>
      <c r="FU38" s="448"/>
      <c r="FV38" s="448"/>
      <c r="FW38" s="448"/>
      <c r="FX38" s="448"/>
      <c r="FY38" s="448"/>
      <c r="FZ38" s="448"/>
      <c r="GA38" s="448"/>
      <c r="GB38" s="448"/>
      <c r="GC38" s="448"/>
      <c r="GD38" s="448"/>
      <c r="GE38" s="448"/>
      <c r="GF38" s="448"/>
      <c r="GG38" s="448"/>
      <c r="GH38" s="448"/>
      <c r="GI38" s="448"/>
      <c r="GJ38" s="448"/>
      <c r="GK38" s="448"/>
      <c r="GL38" s="448"/>
      <c r="GM38" s="448"/>
      <c r="GN38" s="448"/>
      <c r="GO38" s="448"/>
      <c r="GP38" s="448"/>
      <c r="GQ38" s="448"/>
      <c r="GR38" s="448"/>
      <c r="GS38" s="448"/>
      <c r="GT38" s="448"/>
      <c r="GU38" s="448"/>
      <c r="GV38" s="448"/>
      <c r="GW38" s="448"/>
      <c r="GX38" s="448"/>
      <c r="GY38" s="448"/>
      <c r="GZ38" s="448"/>
      <c r="HA38" s="448"/>
      <c r="HB38" s="448"/>
      <c r="HC38" s="448"/>
      <c r="HD38" s="448"/>
      <c r="HE38" s="448"/>
      <c r="HF38" s="448"/>
      <c r="HG38" s="448"/>
      <c r="HH38" s="448"/>
      <c r="HI38" s="448"/>
      <c r="HJ38" s="448"/>
      <c r="HK38" s="448"/>
      <c r="HL38" s="448"/>
      <c r="HM38" s="448"/>
      <c r="HN38" s="448"/>
      <c r="HO38" s="448"/>
      <c r="HP38" s="448"/>
      <c r="HQ38" s="448"/>
      <c r="HR38" s="448"/>
      <c r="HS38" s="448"/>
      <c r="HT38" s="448"/>
      <c r="HU38" s="448"/>
      <c r="HV38" s="448"/>
      <c r="HW38" s="448"/>
      <c r="HX38" s="448"/>
      <c r="HY38" s="448"/>
      <c r="HZ38" s="448"/>
      <c r="IA38" s="448"/>
      <c r="IB38" s="448"/>
      <c r="IC38" s="448"/>
      <c r="ID38" s="448"/>
      <c r="IE38" s="448"/>
      <c r="IF38" s="448"/>
      <c r="IG38" s="448"/>
      <c r="IH38" s="448"/>
      <c r="II38" s="448"/>
      <c r="IJ38" s="448"/>
      <c r="IK38" s="448"/>
      <c r="IL38" s="448"/>
      <c r="IM38" s="448"/>
      <c r="IN38" s="448"/>
    </row>
    <row r="39" spans="1:248" ht="30" customHeight="1">
      <c r="A39" s="448"/>
      <c r="B39" s="608" t="s">
        <v>442</v>
      </c>
      <c r="C39" s="660">
        <v>-0.3495907863168668</v>
      </c>
      <c r="D39" s="661">
        <v>0.59700694060478554</v>
      </c>
      <c r="E39" s="660">
        <v>1.6227261829256747</v>
      </c>
      <c r="F39" s="660">
        <v>0.63985676501714295</v>
      </c>
      <c r="G39" s="660">
        <v>-1.3353424073776097</v>
      </c>
      <c r="H39" s="660">
        <v>-0.14751801038663359</v>
      </c>
      <c r="I39" s="660">
        <v>-0.14751801038663359</v>
      </c>
      <c r="J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c r="BQ39" s="448"/>
      <c r="BR39" s="448"/>
      <c r="BS39" s="448"/>
      <c r="BT39" s="448"/>
      <c r="BU39" s="448"/>
      <c r="BV39" s="448"/>
      <c r="BW39" s="448"/>
      <c r="BX39" s="448"/>
      <c r="BY39" s="448"/>
      <c r="BZ39" s="448"/>
      <c r="CA39" s="448"/>
      <c r="CB39" s="448"/>
      <c r="CC39" s="448"/>
      <c r="CD39" s="448"/>
      <c r="CE39" s="448"/>
      <c r="CF39" s="448"/>
      <c r="CG39" s="448"/>
      <c r="CH39" s="448"/>
      <c r="CI39" s="448"/>
      <c r="CJ39" s="448"/>
      <c r="CK39" s="448"/>
      <c r="CL39" s="448"/>
      <c r="CM39" s="448"/>
      <c r="CN39" s="448"/>
      <c r="CO39" s="448"/>
      <c r="CP39" s="448"/>
      <c r="CQ39" s="448"/>
      <c r="CR39" s="448"/>
      <c r="CS39" s="448"/>
      <c r="CT39" s="448"/>
      <c r="CU39" s="448"/>
      <c r="CV39" s="448"/>
      <c r="CW39" s="448"/>
      <c r="CX39" s="448"/>
      <c r="CY39" s="448"/>
      <c r="CZ39" s="448"/>
      <c r="DA39" s="448"/>
      <c r="DB39" s="448"/>
      <c r="DC39" s="448"/>
      <c r="DD39" s="448"/>
      <c r="DE39" s="448"/>
      <c r="DF39" s="448"/>
      <c r="DG39" s="448"/>
      <c r="DH39" s="448"/>
      <c r="DI39" s="448"/>
      <c r="DJ39" s="448"/>
      <c r="DK39" s="448"/>
      <c r="DL39" s="448"/>
      <c r="DM39" s="448"/>
      <c r="DN39" s="448"/>
      <c r="DO39" s="448"/>
      <c r="DP39" s="448"/>
      <c r="DQ39" s="448"/>
      <c r="DR39" s="448"/>
      <c r="DS39" s="448"/>
      <c r="DT39" s="448"/>
      <c r="DU39" s="448"/>
      <c r="DV39" s="448"/>
      <c r="DW39" s="448"/>
      <c r="DX39" s="448"/>
      <c r="DY39" s="448"/>
      <c r="DZ39" s="448"/>
      <c r="EA39" s="448"/>
      <c r="EB39" s="448"/>
      <c r="EC39" s="448"/>
      <c r="ED39" s="448"/>
      <c r="EE39" s="448"/>
      <c r="EF39" s="448"/>
      <c r="EG39" s="448"/>
      <c r="EH39" s="448"/>
      <c r="EI39" s="448"/>
      <c r="EJ39" s="448"/>
      <c r="EK39" s="448"/>
      <c r="EL39" s="448"/>
      <c r="EM39" s="448"/>
      <c r="EN39" s="448"/>
      <c r="EO39" s="448"/>
      <c r="EP39" s="448"/>
      <c r="EQ39" s="448"/>
      <c r="ER39" s="448"/>
      <c r="ES39" s="448"/>
      <c r="ET39" s="448"/>
      <c r="EU39" s="448"/>
      <c r="EV39" s="448"/>
      <c r="EW39" s="448"/>
      <c r="EX39" s="448"/>
      <c r="EY39" s="448"/>
      <c r="EZ39" s="448"/>
      <c r="FA39" s="448"/>
      <c r="FB39" s="448"/>
      <c r="FC39" s="448"/>
      <c r="FD39" s="448"/>
      <c r="FE39" s="448"/>
      <c r="FF39" s="448"/>
      <c r="FG39" s="448"/>
      <c r="FH39" s="448"/>
      <c r="FI39" s="448"/>
      <c r="FJ39" s="448"/>
      <c r="FK39" s="448"/>
      <c r="FL39" s="448"/>
      <c r="FM39" s="448"/>
      <c r="FN39" s="448"/>
      <c r="FO39" s="448"/>
      <c r="FP39" s="448"/>
      <c r="FQ39" s="448"/>
      <c r="FR39" s="448"/>
      <c r="FS39" s="448"/>
      <c r="FT39" s="448"/>
      <c r="FU39" s="448"/>
      <c r="FV39" s="448"/>
      <c r="FW39" s="448"/>
      <c r="FX39" s="448"/>
      <c r="FY39" s="448"/>
      <c r="FZ39" s="448"/>
      <c r="GA39" s="448"/>
      <c r="GB39" s="448"/>
      <c r="GC39" s="448"/>
      <c r="GD39" s="448"/>
      <c r="GE39" s="448"/>
      <c r="GF39" s="448"/>
      <c r="GG39" s="448"/>
      <c r="GH39" s="448"/>
      <c r="GI39" s="448"/>
      <c r="GJ39" s="448"/>
      <c r="GK39" s="448"/>
      <c r="GL39" s="448"/>
      <c r="GM39" s="448"/>
      <c r="GN39" s="448"/>
      <c r="GO39" s="448"/>
      <c r="GP39" s="448"/>
      <c r="GQ39" s="448"/>
      <c r="GR39" s="448"/>
      <c r="GS39" s="448"/>
      <c r="GT39" s="448"/>
      <c r="GU39" s="448"/>
      <c r="GV39" s="448"/>
      <c r="GW39" s="448"/>
      <c r="GX39" s="448"/>
      <c r="GY39" s="448"/>
      <c r="GZ39" s="448"/>
      <c r="HA39" s="448"/>
      <c r="HB39" s="448"/>
      <c r="HC39" s="448"/>
      <c r="HD39" s="448"/>
      <c r="HE39" s="448"/>
      <c r="HF39" s="448"/>
      <c r="HG39" s="448"/>
      <c r="HH39" s="448"/>
      <c r="HI39" s="448"/>
      <c r="HJ39" s="448"/>
      <c r="HK39" s="448"/>
      <c r="HL39" s="448"/>
      <c r="HM39" s="448"/>
      <c r="HN39" s="448"/>
      <c r="HO39" s="448"/>
      <c r="HP39" s="448"/>
      <c r="HQ39" s="448"/>
      <c r="HR39" s="448"/>
      <c r="HS39" s="448"/>
      <c r="HT39" s="448"/>
      <c r="HU39" s="448"/>
      <c r="HV39" s="448"/>
      <c r="HW39" s="448"/>
      <c r="HX39" s="448"/>
      <c r="HY39" s="448"/>
      <c r="HZ39" s="448"/>
      <c r="IA39" s="448"/>
      <c r="IB39" s="448"/>
      <c r="IC39" s="448"/>
      <c r="ID39" s="448"/>
      <c r="IE39" s="448"/>
      <c r="IF39" s="448"/>
      <c r="IG39" s="448"/>
      <c r="IH39" s="448"/>
      <c r="II39" s="448"/>
      <c r="IJ39" s="448"/>
      <c r="IK39" s="448"/>
      <c r="IL39" s="448"/>
      <c r="IM39" s="448"/>
      <c r="IN39" s="448"/>
    </row>
    <row r="40" spans="1:248" ht="30" customHeight="1">
      <c r="A40" s="448"/>
      <c r="B40" s="608" t="s">
        <v>443</v>
      </c>
      <c r="C40" s="660">
        <v>1.7621038258098594</v>
      </c>
      <c r="D40" s="661">
        <v>1.2430949791624215</v>
      </c>
      <c r="E40" s="660">
        <v>-0.57362181358277553</v>
      </c>
      <c r="F40" s="660">
        <v>-0.57084482726253327</v>
      </c>
      <c r="G40" s="660">
        <v>-0.58334282135051296</v>
      </c>
      <c r="H40" s="660">
        <v>0.91624159681977346</v>
      </c>
      <c r="I40" s="660">
        <v>0.91624159681980188</v>
      </c>
      <c r="J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48"/>
      <c r="IK40" s="448"/>
      <c r="IL40" s="448"/>
      <c r="IM40" s="448"/>
      <c r="IN40" s="448"/>
    </row>
    <row r="41" spans="1:248" ht="30" customHeight="1">
      <c r="A41" s="448"/>
      <c r="B41" s="608" t="s">
        <v>444</v>
      </c>
      <c r="C41" s="660">
        <v>3.8380773047090884</v>
      </c>
      <c r="D41" s="661">
        <v>-1.7763817931824519</v>
      </c>
      <c r="E41" s="660">
        <v>-1.0484291421561522</v>
      </c>
      <c r="F41" s="660">
        <v>-0.90265061466034524</v>
      </c>
      <c r="G41" s="660">
        <v>-2.5077127520087572</v>
      </c>
      <c r="H41" s="660">
        <v>0.15900195086307178</v>
      </c>
      <c r="I41" s="660">
        <v>0.15900195086307178</v>
      </c>
      <c r="J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48"/>
      <c r="IK41" s="448"/>
      <c r="IL41" s="448"/>
      <c r="IM41" s="448"/>
      <c r="IN41" s="448"/>
    </row>
    <row r="42" spans="1:248" ht="30" customHeight="1">
      <c r="A42" s="448"/>
      <c r="B42" s="608" t="s">
        <v>445</v>
      </c>
      <c r="C42" s="660">
        <v>3.4016198057448435</v>
      </c>
      <c r="D42" s="661">
        <v>-2.5193258891202674</v>
      </c>
      <c r="E42" s="660">
        <v>-3.4690232932064333</v>
      </c>
      <c r="F42" s="660">
        <v>-4.0387828124722631</v>
      </c>
      <c r="G42" s="660">
        <v>-2.5089197676081767</v>
      </c>
      <c r="H42" s="660">
        <v>-0.33101384819644863</v>
      </c>
      <c r="I42" s="660">
        <v>-0.33101384819644863</v>
      </c>
      <c r="J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48"/>
      <c r="IK42" s="448"/>
      <c r="IL42" s="448"/>
      <c r="IM42" s="448"/>
      <c r="IN42" s="448"/>
    </row>
    <row r="43" spans="1:248" ht="30" customHeight="1">
      <c r="A43" s="448"/>
      <c r="B43" s="540" t="s">
        <v>404</v>
      </c>
      <c r="C43" s="660">
        <v>5.3470214077293576E-2</v>
      </c>
      <c r="D43" s="661">
        <v>-0.44282893835931247</v>
      </c>
      <c r="E43" s="660">
        <v>0.88447048804238193</v>
      </c>
      <c r="F43" s="660">
        <v>-1.3056214763679748</v>
      </c>
      <c r="G43" s="660">
        <v>-2.109515730102288</v>
      </c>
      <c r="H43" s="660">
        <v>-0.56260295583551567</v>
      </c>
      <c r="I43" s="660">
        <v>-0.56260295583551567</v>
      </c>
      <c r="J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48"/>
      <c r="IK43" s="448"/>
      <c r="IL43" s="448"/>
      <c r="IM43" s="448"/>
      <c r="IN43" s="448"/>
    </row>
    <row r="44" spans="1:248" ht="30" customHeight="1">
      <c r="A44" s="448"/>
      <c r="B44" s="608" t="s">
        <v>405</v>
      </c>
      <c r="C44" s="660">
        <v>-0.55622833190591336</v>
      </c>
      <c r="D44" s="661">
        <v>-9.1980613148578527E-2</v>
      </c>
      <c r="E44" s="660">
        <v>-1.2400075686494318</v>
      </c>
      <c r="F44" s="660">
        <v>-0.64094705924543405</v>
      </c>
      <c r="G44" s="660">
        <v>-3.2011426276721977</v>
      </c>
      <c r="H44" s="660">
        <v>-0.9772477202965888</v>
      </c>
      <c r="I44" s="660">
        <v>-0.9772477202965888</v>
      </c>
      <c r="J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48"/>
      <c r="IK44" s="448"/>
      <c r="IL44" s="448"/>
      <c r="IM44" s="448"/>
      <c r="IN44" s="448"/>
    </row>
    <row r="45" spans="1:248" ht="30" customHeight="1">
      <c r="A45" s="448"/>
      <c r="B45" s="608" t="s">
        <v>414</v>
      </c>
      <c r="C45" s="660">
        <v>-1.6271541940877938</v>
      </c>
      <c r="D45" s="661">
        <v>0.48859162486432695</v>
      </c>
      <c r="E45" s="660">
        <v>-5.4688848966941208</v>
      </c>
      <c r="F45" s="660">
        <v>2.951516425385563</v>
      </c>
      <c r="G45" s="660">
        <v>-2.7340737567851932</v>
      </c>
      <c r="H45" s="660">
        <v>-1.2047560310384853</v>
      </c>
      <c r="I45" s="660">
        <v>-1.2047560310384853</v>
      </c>
      <c r="J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48"/>
      <c r="IK45" s="448"/>
      <c r="IL45" s="448"/>
      <c r="IM45" s="448"/>
      <c r="IN45" s="448"/>
    </row>
    <row r="46" spans="1:248" ht="15.75" customHeight="1">
      <c r="A46" s="448"/>
      <c r="B46" s="608" t="s">
        <v>413</v>
      </c>
      <c r="C46" s="660">
        <v>3.9206402020336668</v>
      </c>
      <c r="D46" s="661">
        <v>0.98894196391714217</v>
      </c>
      <c r="E46" s="660">
        <v>-5.3264986470756668</v>
      </c>
      <c r="F46" s="660">
        <v>1.5020225396575455</v>
      </c>
      <c r="G46" s="660">
        <v>-3.6020072984644003</v>
      </c>
      <c r="H46" s="660">
        <v>1.0023305311116957</v>
      </c>
      <c r="I46" s="660">
        <v>1.0023305311117099</v>
      </c>
      <c r="J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48"/>
      <c r="IK46" s="448"/>
      <c r="IL46" s="448"/>
      <c r="IM46" s="448"/>
      <c r="IN46" s="448"/>
    </row>
    <row r="47" spans="1:248">
      <c r="A47" s="448"/>
      <c r="B47" s="609" t="s">
        <v>436</v>
      </c>
      <c r="C47" s="660">
        <v>2.9410609557178873</v>
      </c>
      <c r="D47" s="661">
        <v>0.55874681566514539</v>
      </c>
      <c r="E47" s="660">
        <v>-2.2119633484106203</v>
      </c>
      <c r="F47" s="660">
        <v>1.3550446930043876</v>
      </c>
      <c r="G47" s="660">
        <v>2.1645177248967258</v>
      </c>
      <c r="H47" s="660">
        <v>1.7535275088939954</v>
      </c>
      <c r="I47" s="660">
        <v>1.7535275088939954</v>
      </c>
      <c r="J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48"/>
      <c r="IK47" s="448"/>
      <c r="IL47" s="448"/>
      <c r="IM47" s="448"/>
      <c r="IN47" s="448"/>
    </row>
    <row r="48" spans="1:248">
      <c r="A48" s="448"/>
      <c r="B48" s="608" t="s">
        <v>440</v>
      </c>
      <c r="C48" s="660">
        <v>4.5879978186404742</v>
      </c>
      <c r="D48" s="661">
        <v>0.92343773917968974</v>
      </c>
      <c r="E48" s="660">
        <v>1.8669613402367844</v>
      </c>
      <c r="F48" s="660">
        <v>-1.1033680283733247</v>
      </c>
      <c r="G48" s="660">
        <v>2.1584547480288023</v>
      </c>
      <c r="H48" s="660">
        <v>2.6723210991787596</v>
      </c>
      <c r="I48" s="660">
        <v>2.6723210991787596</v>
      </c>
      <c r="J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48"/>
      <c r="IK48" s="448"/>
      <c r="IL48" s="448"/>
      <c r="IM48" s="448"/>
      <c r="IN48" s="448"/>
    </row>
    <row r="49" spans="1:249">
      <c r="A49" s="448"/>
      <c r="B49" s="593" t="s">
        <v>441</v>
      </c>
      <c r="C49" s="660">
        <v>3.8834527636474547</v>
      </c>
      <c r="D49" s="661">
        <v>0.86256347908719988</v>
      </c>
      <c r="E49" s="660">
        <v>1.1043986546116429</v>
      </c>
      <c r="F49" s="660">
        <v>-0.97599216297706448</v>
      </c>
      <c r="G49" s="660">
        <v>2.7081783948507621</v>
      </c>
      <c r="H49" s="660">
        <v>2.4654085451419832</v>
      </c>
      <c r="I49" s="660">
        <v>2.4654085451419689</v>
      </c>
      <c r="J49" s="510"/>
      <c r="K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48"/>
      <c r="IK49" s="448"/>
      <c r="IL49" s="448"/>
      <c r="IM49" s="448"/>
      <c r="IN49" s="448"/>
      <c r="IO49" s="448"/>
    </row>
    <row r="50" spans="1:249">
      <c r="A50" s="448"/>
      <c r="B50" s="593" t="s">
        <v>447</v>
      </c>
      <c r="C50" s="660">
        <v>-2.1894762476841692</v>
      </c>
      <c r="D50" s="661">
        <v>1.5471453600374616</v>
      </c>
      <c r="E50" s="660">
        <v>1.294875364914887</v>
      </c>
      <c r="F50" s="660">
        <v>-0.16468935246236072</v>
      </c>
      <c r="G50" s="660">
        <v>2.2321925410804937</v>
      </c>
      <c r="H50" s="660">
        <v>5.4340849973002037E-2</v>
      </c>
      <c r="I50" s="660">
        <v>5.4340849973002037E-2</v>
      </c>
      <c r="J50" s="448"/>
      <c r="K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48"/>
      <c r="IK50" s="448"/>
      <c r="IL50" s="448"/>
      <c r="IM50" s="448"/>
      <c r="IN50" s="448"/>
      <c r="IO50" s="448"/>
    </row>
    <row r="51" spans="1:249">
      <c r="A51" s="448"/>
      <c r="B51" s="593" t="s">
        <v>448</v>
      </c>
      <c r="C51" s="663">
        <v>0.3263415185970473</v>
      </c>
      <c r="D51" s="663">
        <v>1.9041527076219467</v>
      </c>
      <c r="E51" s="663">
        <v>0.74996955420702704</v>
      </c>
      <c r="F51" s="663">
        <v>-0.71578041410158733</v>
      </c>
      <c r="G51" s="663">
        <v>0.39701931875542584</v>
      </c>
      <c r="H51" s="663">
        <v>0.87588889799489777</v>
      </c>
      <c r="I51" s="661">
        <v>0.8758888979949262</v>
      </c>
      <c r="J51" s="448"/>
      <c r="K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48"/>
      <c r="IK51" s="448"/>
      <c r="IL51" s="448"/>
      <c r="IM51" s="448"/>
      <c r="IN51" s="448"/>
      <c r="IO51" s="448"/>
    </row>
    <row r="52" spans="1:249">
      <c r="B52" s="610" t="s">
        <v>210</v>
      </c>
      <c r="C52" s="685" t="s">
        <v>211</v>
      </c>
      <c r="D52" s="685"/>
      <c r="E52" s="685"/>
      <c r="F52" s="685"/>
      <c r="G52" s="685"/>
      <c r="H52" s="641"/>
      <c r="I52" s="686"/>
      <c r="J52" s="448"/>
    </row>
    <row r="53" spans="1:249">
      <c r="B53" s="448"/>
      <c r="C53" s="448"/>
      <c r="D53" s="448"/>
      <c r="E53" s="448"/>
      <c r="F53" s="448"/>
      <c r="G53" s="448"/>
      <c r="H53" s="448"/>
      <c r="J53" s="448"/>
    </row>
  </sheetData>
  <mergeCells count="2">
    <mergeCell ref="C2:H2"/>
    <mergeCell ref="B2:B3"/>
  </mergeCells>
  <phoneticPr fontId="271" type="noConversion"/>
  <printOptions horizontalCentered="1"/>
  <pageMargins left="0.25" right="0.25" top="0.61" bottom="0.18" header="0.3" footer="0.12"/>
  <pageSetup scale="5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4.4"/>
  <cols>
    <col min="1" max="1" width="82.44140625" customWidth="1"/>
    <col min="2" max="2" width="3.109375" customWidth="1"/>
    <col min="3" max="3" width="0.88671875" customWidth="1"/>
  </cols>
  <sheetData>
    <row r="4" spans="1:1" ht="15.6">
      <c r="A4" s="54" t="s">
        <v>31</v>
      </c>
    </row>
    <row r="7" spans="1:1" ht="28.8">
      <c r="A7" s="146" t="str">
        <f>'T1'!B1</f>
        <v>Table 1 - Quarterly Value Added by Activity and Gross Domestic Product at Constant 2006 Prices (GHc Million)</v>
      </c>
    </row>
    <row r="8" spans="1:1">
      <c r="A8" s="146"/>
    </row>
    <row r="9" spans="1:1" ht="28.8">
      <c r="A9" s="146" t="str">
        <f>'T2'!B1</f>
        <v>Table 2 - Percentage change (quarter-on-quarter) in the quarterly value added by Activity at 2006 constant prices</v>
      </c>
    </row>
    <row r="10" spans="1:1">
      <c r="A10" s="146"/>
    </row>
    <row r="11" spans="1:1" ht="28.8">
      <c r="A11" s="146" t="str">
        <f>'T3'!B1</f>
        <v xml:space="preserve">Table 3 - Percentage Changes (Year-on-Year) in the Quarterly Value Added by Activity and Gross Domestic Product at Constant 2006 Prices </v>
      </c>
    </row>
    <row r="12" spans="1:1" ht="27.75" customHeight="1">
      <c r="A12" s="146"/>
    </row>
    <row r="13" spans="1:1" ht="30" customHeight="1">
      <c r="A13" s="146" t="str">
        <f>'T4'!B1</f>
        <v>Table 4 - Seasonal Adjusted Quarterly Gross Value Added by Activity at Constant 2006 Prices   (GHc Million)</v>
      </c>
    </row>
    <row r="14" spans="1:1">
      <c r="A14" s="146"/>
    </row>
    <row r="15" spans="1:1" ht="28.8">
      <c r="A15" s="146" t="str">
        <f>'T5'!B1</f>
        <v xml:space="preserve">Table 5 - Percentage change (quarter-on-quarter) Seasonal Adjusted Quarterly Gross Value Added by Activity at Constant 2006 Prices </v>
      </c>
    </row>
    <row r="17" spans="1:1" ht="28.8">
      <c r="A17" s="146" t="str">
        <f>'T6'!B1</f>
        <v xml:space="preserve">Table 6 - Percentage Changes (Year-on-Year) in the Seasonal Adjusted Quarterly Value Added by Activity and Gross Domestic Product at Constant 2006 Prices </v>
      </c>
    </row>
    <row r="19" spans="1:1">
      <c r="A19" t="str">
        <f>current_gdp_all!A1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N49"/>
  <sheetViews>
    <sheetView topLeftCell="A39" workbookViewId="0">
      <selection activeCell="C44" sqref="C44:I48"/>
    </sheetView>
  </sheetViews>
  <sheetFormatPr defaultColWidth="9.109375" defaultRowHeight="15.6"/>
  <cols>
    <col min="1" max="1" width="1.44140625" style="53" customWidth="1"/>
    <col min="2" max="2" width="10.44140625" style="53" customWidth="1"/>
    <col min="3" max="3" width="12.44140625" style="53" bestFit="1" customWidth="1"/>
    <col min="4" max="6" width="14.109375" style="53" customWidth="1"/>
    <col min="7" max="7" width="14.44140625" style="53" customWidth="1"/>
    <col min="8" max="8" width="14.109375" style="53" customWidth="1"/>
    <col min="9" max="9" width="14.109375" style="54" customWidth="1"/>
    <col min="10" max="10" width="11.109375" style="53" customWidth="1"/>
    <col min="11" max="225" width="9.109375" style="53"/>
    <col min="226" max="226" width="6" style="53" customWidth="1"/>
    <col min="227" max="227" width="3.44140625" style="53" customWidth="1"/>
    <col min="228" max="228" width="8.109375" style="53" customWidth="1"/>
    <col min="229" max="231" width="6.44140625" style="53" customWidth="1"/>
    <col min="232" max="232" width="6.109375" style="53" customWidth="1"/>
    <col min="233" max="233" width="8" style="53" customWidth="1"/>
    <col min="234" max="234" width="6.44140625" style="53" customWidth="1"/>
    <col min="235" max="235" width="6.88671875" style="53" customWidth="1"/>
    <col min="236" max="236" width="8" style="53" customWidth="1"/>
    <col min="237" max="237" width="8.44140625" style="53" customWidth="1"/>
    <col min="238" max="238" width="6.44140625" style="53" customWidth="1"/>
    <col min="239" max="239" width="7.88671875" style="53" customWidth="1"/>
    <col min="240" max="240" width="6.88671875" style="53" customWidth="1"/>
    <col min="241" max="241" width="7.109375" style="53" customWidth="1"/>
    <col min="242" max="242" width="7.44140625" style="53" customWidth="1"/>
    <col min="243" max="243" width="8" style="53" customWidth="1"/>
    <col min="244" max="244" width="7.88671875" style="53" customWidth="1"/>
    <col min="245" max="245" width="7.109375" style="53" customWidth="1"/>
    <col min="246" max="246" width="7" style="53" customWidth="1"/>
    <col min="247" max="247" width="8.88671875" style="53" customWidth="1"/>
    <col min="248" max="248" width="8.44140625" style="53" customWidth="1"/>
    <col min="249" max="249" width="9" style="53" customWidth="1"/>
    <col min="250" max="16384" width="9.109375" style="53"/>
  </cols>
  <sheetData>
    <row r="1" spans="1:13" ht="27.75" customHeight="1">
      <c r="A1" s="448"/>
      <c r="B1" s="64" t="s">
        <v>349</v>
      </c>
      <c r="C1" s="478"/>
      <c r="D1" s="478"/>
      <c r="E1" s="478"/>
      <c r="F1" s="478"/>
      <c r="G1" s="478"/>
      <c r="H1" s="478"/>
      <c r="I1" s="479"/>
      <c r="J1" s="510"/>
      <c r="K1" s="448"/>
      <c r="L1" s="448"/>
      <c r="M1" s="448"/>
    </row>
    <row r="2" spans="1:13" ht="25.5" customHeight="1">
      <c r="A2" s="448"/>
      <c r="B2" s="819" t="s">
        <v>36</v>
      </c>
      <c r="C2" s="814" t="s">
        <v>310</v>
      </c>
      <c r="D2" s="816"/>
      <c r="E2" s="816"/>
      <c r="F2" s="816"/>
      <c r="G2" s="816"/>
      <c r="H2" s="816"/>
      <c r="I2" s="533"/>
      <c r="J2" s="448"/>
      <c r="K2" s="448"/>
      <c r="L2" s="448"/>
    </row>
    <row r="3" spans="1:13" s="54" customFormat="1" ht="126" customHeight="1">
      <c r="B3" s="818"/>
      <c r="C3" s="406" t="s">
        <v>233</v>
      </c>
      <c r="D3" s="77" t="s">
        <v>43</v>
      </c>
      <c r="E3" s="77" t="s">
        <v>409</v>
      </c>
      <c r="F3" s="77" t="s">
        <v>424</v>
      </c>
      <c r="G3" s="77" t="s">
        <v>46</v>
      </c>
      <c r="H3" s="77" t="s">
        <v>72</v>
      </c>
      <c r="I3" s="406" t="s">
        <v>430</v>
      </c>
    </row>
    <row r="4" spans="1:13" ht="30" customHeight="1">
      <c r="A4" s="448"/>
      <c r="B4" s="540" t="s">
        <v>368</v>
      </c>
      <c r="C4" s="661">
        <v>-1.4090989819192856</v>
      </c>
      <c r="D4" s="661">
        <v>-7.2678126785825299</v>
      </c>
      <c r="E4" s="661">
        <v>16.418609004448442</v>
      </c>
      <c r="F4" s="661">
        <v>3.7625488467129173</v>
      </c>
      <c r="G4" s="661">
        <v>7.9539929149985369</v>
      </c>
      <c r="H4" s="661">
        <v>-0.63307133755094469</v>
      </c>
      <c r="I4" s="660">
        <v>-0.63307133755094469</v>
      </c>
      <c r="J4" s="448"/>
      <c r="K4" s="448"/>
      <c r="L4" s="448"/>
    </row>
    <row r="5" spans="1:13" ht="30" customHeight="1">
      <c r="A5" s="448"/>
      <c r="B5" s="540" t="s">
        <v>369</v>
      </c>
      <c r="C5" s="661">
        <v>-3.7549027055527802</v>
      </c>
      <c r="D5" s="661">
        <v>-8.473366325536233</v>
      </c>
      <c r="E5" s="661">
        <v>10.982014192855559</v>
      </c>
      <c r="F5" s="661">
        <v>9.1431033858433466</v>
      </c>
      <c r="G5" s="661">
        <v>0.66784135530386379</v>
      </c>
      <c r="H5" s="661">
        <v>-3.6650837081409549</v>
      </c>
      <c r="I5" s="660">
        <v>-3.6650837081409549</v>
      </c>
      <c r="J5" s="448"/>
      <c r="K5" s="448"/>
      <c r="L5" s="448"/>
    </row>
    <row r="6" spans="1:13" ht="30" customHeight="1">
      <c r="A6" s="448"/>
      <c r="B6" s="540" t="s">
        <v>370</v>
      </c>
      <c r="C6" s="661">
        <v>2.8810880143716986</v>
      </c>
      <c r="D6" s="661">
        <v>-9.5722351100338301</v>
      </c>
      <c r="E6" s="661">
        <v>4.9041514870495178</v>
      </c>
      <c r="F6" s="661">
        <v>13.06639185423289</v>
      </c>
      <c r="G6" s="661">
        <v>1.1318277506113787</v>
      </c>
      <c r="H6" s="661">
        <v>-1.5641137340966083</v>
      </c>
      <c r="I6" s="660">
        <v>-1.564113734096594</v>
      </c>
      <c r="J6" s="448"/>
      <c r="K6" s="448"/>
      <c r="L6" s="448"/>
    </row>
    <row r="7" spans="1:13" ht="30" customHeight="1">
      <c r="A7" s="448"/>
      <c r="B7" s="540" t="s">
        <v>371</v>
      </c>
      <c r="C7" s="661">
        <v>5.3739653370119385</v>
      </c>
      <c r="D7" s="661">
        <v>-2.5677771840452266</v>
      </c>
      <c r="E7" s="661">
        <v>1.2970605185274309</v>
      </c>
      <c r="F7" s="661">
        <v>5.9388788384074047</v>
      </c>
      <c r="G7" s="661">
        <v>-0.43115509115112616</v>
      </c>
      <c r="H7" s="661">
        <v>1.1309497173343885</v>
      </c>
      <c r="I7" s="660">
        <v>1.1309497173344027</v>
      </c>
      <c r="J7" s="448"/>
      <c r="K7" s="448"/>
      <c r="L7" s="445"/>
    </row>
    <row r="8" spans="1:13" ht="30" customHeight="1">
      <c r="A8" s="448"/>
      <c r="B8" s="540" t="s">
        <v>372</v>
      </c>
      <c r="C8" s="660">
        <v>7.3882963484078772</v>
      </c>
      <c r="D8" s="660">
        <v>13.071167725401693</v>
      </c>
      <c r="E8" s="660">
        <v>-5.5576930800367137</v>
      </c>
      <c r="F8" s="660">
        <v>6.5128421747710092</v>
      </c>
      <c r="G8" s="660">
        <v>-1.5904906016243814</v>
      </c>
      <c r="H8" s="661">
        <v>6.476456342831824</v>
      </c>
      <c r="I8" s="660">
        <v>6.476456342831824</v>
      </c>
      <c r="J8" s="448"/>
      <c r="K8" s="448"/>
      <c r="L8" s="445"/>
    </row>
    <row r="9" spans="1:13" ht="30" customHeight="1">
      <c r="A9" s="448"/>
      <c r="B9" s="540" t="s">
        <v>373</v>
      </c>
      <c r="C9" s="660">
        <v>4.386257039162885</v>
      </c>
      <c r="D9" s="660">
        <v>12.557646655349416</v>
      </c>
      <c r="E9" s="660">
        <v>0.91643892121722104</v>
      </c>
      <c r="F9" s="660">
        <v>5.3491086692403371</v>
      </c>
      <c r="G9" s="660">
        <v>5.2423253936610479</v>
      </c>
      <c r="H9" s="661">
        <v>7.1376647977649839</v>
      </c>
      <c r="I9" s="660">
        <v>7.1376647977649839</v>
      </c>
      <c r="J9" s="448"/>
      <c r="K9" s="448"/>
      <c r="L9" s="445"/>
    </row>
    <row r="10" spans="1:13" ht="30" customHeight="1">
      <c r="A10" s="448"/>
      <c r="B10" s="540" t="s">
        <v>374</v>
      </c>
      <c r="C10" s="660">
        <v>-4.32312575177626</v>
      </c>
      <c r="D10" s="660">
        <v>11.014735726573193</v>
      </c>
      <c r="E10" s="660">
        <v>8.9735104337578662</v>
      </c>
      <c r="F10" s="660">
        <v>3.9066932798627079</v>
      </c>
      <c r="G10" s="660">
        <v>4.6138552577196066</v>
      </c>
      <c r="H10" s="660">
        <v>3.2805587503478222</v>
      </c>
      <c r="I10" s="660">
        <v>3.2805587503478222</v>
      </c>
      <c r="J10" s="448"/>
      <c r="K10" s="448"/>
    </row>
    <row r="11" spans="1:13" ht="30" customHeight="1">
      <c r="A11" s="448"/>
      <c r="B11" s="540" t="s">
        <v>375</v>
      </c>
      <c r="C11" s="660">
        <v>-8.256690192368012</v>
      </c>
      <c r="D11" s="660">
        <v>3.6595816618109325</v>
      </c>
      <c r="E11" s="660">
        <v>17.676278993452769</v>
      </c>
      <c r="F11" s="660">
        <v>13.940077399041257</v>
      </c>
      <c r="G11" s="660">
        <v>9.5482843707856091</v>
      </c>
      <c r="H11" s="660">
        <v>1.1513018559891322</v>
      </c>
      <c r="I11" s="660">
        <v>1.1513018559891322</v>
      </c>
      <c r="J11" s="448"/>
      <c r="K11" s="448"/>
    </row>
    <row r="12" spans="1:13" ht="30" customHeight="1">
      <c r="A12" s="448"/>
      <c r="B12" s="540" t="s">
        <v>376</v>
      </c>
      <c r="C12" s="660">
        <v>-10.496377997338953</v>
      </c>
      <c r="D12" s="660">
        <v>-4.0508679514721138</v>
      </c>
      <c r="E12" s="660">
        <v>27.608272407393457</v>
      </c>
      <c r="F12" s="660">
        <v>6.717800574624718</v>
      </c>
      <c r="G12" s="660">
        <v>13.776772703692998</v>
      </c>
      <c r="H12" s="660">
        <v>-1.0956417186461636</v>
      </c>
      <c r="I12" s="660">
        <v>-1.0956417186461636</v>
      </c>
      <c r="J12" s="448"/>
      <c r="K12" s="448"/>
    </row>
    <row r="13" spans="1:13" ht="30" customHeight="1">
      <c r="A13" s="448"/>
      <c r="B13" s="607" t="s">
        <v>377</v>
      </c>
      <c r="C13" s="660">
        <v>-15.121877033537729</v>
      </c>
      <c r="D13" s="660">
        <v>-1.2057502730344538</v>
      </c>
      <c r="E13" s="660">
        <v>18.016258917355387</v>
      </c>
      <c r="F13" s="660">
        <v>-0.83724538971961238</v>
      </c>
      <c r="G13" s="660">
        <v>9.3017288850634827</v>
      </c>
      <c r="H13" s="660">
        <v>-3.1300385397991448</v>
      </c>
      <c r="I13" s="660">
        <v>-3.130038539799159</v>
      </c>
      <c r="J13" s="448"/>
      <c r="K13" s="448"/>
    </row>
    <row r="14" spans="1:13" ht="30" customHeight="1">
      <c r="A14" s="448"/>
      <c r="B14" s="607" t="s">
        <v>378</v>
      </c>
      <c r="C14" s="660">
        <v>-7.7514509037151669</v>
      </c>
      <c r="D14" s="660">
        <v>4.2869536298214115</v>
      </c>
      <c r="E14" s="660">
        <v>5.163508122386375</v>
      </c>
      <c r="F14" s="660">
        <v>-6.1440865740650281</v>
      </c>
      <c r="G14" s="660">
        <v>13.566415839527821</v>
      </c>
      <c r="H14" s="660">
        <v>2.1102766126617922</v>
      </c>
      <c r="I14" s="660">
        <v>2.1102766126617922</v>
      </c>
      <c r="J14" s="448"/>
      <c r="K14" s="448"/>
    </row>
    <row r="15" spans="1:13" ht="30" customHeight="1">
      <c r="A15" s="448"/>
      <c r="B15" s="607" t="s">
        <v>379</v>
      </c>
      <c r="C15" s="661">
        <v>-0.23851942621675448</v>
      </c>
      <c r="D15" s="660">
        <v>7.919073861734276</v>
      </c>
      <c r="E15" s="660">
        <v>-5.7629099780043305</v>
      </c>
      <c r="F15" s="660">
        <v>-11.805076676276244</v>
      </c>
      <c r="G15" s="660">
        <v>8.3748903411034092</v>
      </c>
      <c r="H15" s="660">
        <v>4.3226873887710582</v>
      </c>
      <c r="I15" s="660">
        <v>4.3226873887710582</v>
      </c>
      <c r="J15" s="448"/>
      <c r="K15" s="448"/>
    </row>
    <row r="16" spans="1:13" ht="30" customHeight="1">
      <c r="A16" s="448"/>
      <c r="B16" s="607" t="s">
        <v>380</v>
      </c>
      <c r="C16" s="661">
        <v>8.1110821006492557</v>
      </c>
      <c r="D16" s="660">
        <v>14.241730897849123</v>
      </c>
      <c r="E16" s="660">
        <v>-9.2155142719165895</v>
      </c>
      <c r="F16" s="660">
        <v>-11.896831825938492</v>
      </c>
      <c r="G16" s="660">
        <v>5.3884303212997366</v>
      </c>
      <c r="H16" s="660">
        <v>8.3614337305640873</v>
      </c>
      <c r="I16" s="660">
        <v>8.3614337305640873</v>
      </c>
      <c r="J16" s="448"/>
      <c r="K16" s="448"/>
    </row>
    <row r="17" spans="2:11" ht="30" customHeight="1">
      <c r="B17" s="607" t="s">
        <v>381</v>
      </c>
      <c r="C17" s="660">
        <v>23.881443726096776</v>
      </c>
      <c r="D17" s="660">
        <v>13.79300357788722</v>
      </c>
      <c r="E17" s="660">
        <v>-1.8557849762361229</v>
      </c>
      <c r="F17" s="660">
        <v>-6.7765819045968811</v>
      </c>
      <c r="G17" s="660">
        <v>7.5518676295372984</v>
      </c>
      <c r="H17" s="660">
        <v>14.329503013191285</v>
      </c>
      <c r="I17" s="660">
        <v>14.329503013191285</v>
      </c>
      <c r="J17" s="448"/>
      <c r="K17" s="448"/>
    </row>
    <row r="18" spans="2:11" ht="30" customHeight="1">
      <c r="B18" s="607" t="s">
        <v>382</v>
      </c>
      <c r="C18" s="661">
        <v>23.519072178558375</v>
      </c>
      <c r="D18" s="660">
        <v>13.724313428267962</v>
      </c>
      <c r="E18" s="660">
        <v>10.911553466365362</v>
      </c>
      <c r="F18" s="660">
        <v>-1.0800655311603293</v>
      </c>
      <c r="G18" s="660">
        <v>4.2947146389612527</v>
      </c>
      <c r="H18" s="660">
        <v>13.925866050321929</v>
      </c>
      <c r="I18" s="660">
        <v>13.925866050321929</v>
      </c>
      <c r="J18" s="448"/>
      <c r="K18" s="448"/>
    </row>
    <row r="19" spans="2:11" ht="30" customHeight="1">
      <c r="B19" s="607" t="s">
        <v>383</v>
      </c>
      <c r="C19" s="661">
        <v>30.752388231523042</v>
      </c>
      <c r="D19" s="660">
        <v>9.5161643923378421</v>
      </c>
      <c r="E19" s="660">
        <v>19.418820788185869</v>
      </c>
      <c r="F19" s="660">
        <v>6.0648078582327543</v>
      </c>
      <c r="G19" s="660">
        <v>5.0610085990089715</v>
      </c>
      <c r="H19" s="660">
        <v>15.614420372812702</v>
      </c>
      <c r="I19" s="660">
        <v>15.614420372812702</v>
      </c>
      <c r="J19" s="448"/>
      <c r="K19" s="448"/>
    </row>
    <row r="20" spans="2:11" ht="30" customHeight="1">
      <c r="B20" s="607" t="s">
        <v>384</v>
      </c>
      <c r="C20" s="661">
        <v>31.584060415197769</v>
      </c>
      <c r="D20" s="660">
        <v>8.4692100615817054</v>
      </c>
      <c r="E20" s="660">
        <v>20.816041774770056</v>
      </c>
      <c r="F20" s="660">
        <v>7.5432352163018237</v>
      </c>
      <c r="G20" s="660">
        <v>2.9143133740273015</v>
      </c>
      <c r="H20" s="660">
        <v>15.150990852777468</v>
      </c>
      <c r="I20" s="660">
        <v>15.150990852777497</v>
      </c>
      <c r="J20" s="448"/>
      <c r="K20" s="448"/>
    </row>
    <row r="21" spans="2:11" ht="30" customHeight="1">
      <c r="B21" s="607" t="s">
        <v>385</v>
      </c>
      <c r="C21" s="661">
        <v>28.407755341052194</v>
      </c>
      <c r="D21" s="660">
        <v>5.6238035349850151</v>
      </c>
      <c r="E21" s="660">
        <v>17.12347791671138</v>
      </c>
      <c r="F21" s="660">
        <v>4.4356151699834925</v>
      </c>
      <c r="G21" s="660">
        <v>1.72938494029205</v>
      </c>
      <c r="H21" s="660">
        <v>12.904752997339557</v>
      </c>
      <c r="I21" s="660">
        <v>12.904752997339557</v>
      </c>
      <c r="J21" s="448"/>
      <c r="K21" s="448"/>
    </row>
    <row r="22" spans="2:11" ht="30" customHeight="1">
      <c r="B22" s="607" t="s">
        <v>386</v>
      </c>
      <c r="C22" s="661">
        <v>31.731771396059059</v>
      </c>
      <c r="D22" s="660">
        <v>2.6560938128103544</v>
      </c>
      <c r="E22" s="660">
        <v>10.315347642270069</v>
      </c>
      <c r="F22" s="660">
        <v>0.77318654789040409</v>
      </c>
      <c r="G22" s="660">
        <v>1.0064151098005141</v>
      </c>
      <c r="H22" s="660">
        <v>12.709362399960341</v>
      </c>
      <c r="I22" s="660">
        <v>12.709362399960341</v>
      </c>
      <c r="J22" s="448"/>
      <c r="K22" s="448"/>
    </row>
    <row r="23" spans="2:11" ht="30" customHeight="1">
      <c r="B23" s="607" t="s">
        <v>387</v>
      </c>
      <c r="C23" s="661">
        <v>23.310349708169809</v>
      </c>
      <c r="D23" s="660">
        <v>4.1448299068137544</v>
      </c>
      <c r="E23" s="660">
        <v>5.5377827667544324</v>
      </c>
      <c r="F23" s="660">
        <v>-3.5926458332156415</v>
      </c>
      <c r="G23" s="660">
        <v>1.0902565770773691</v>
      </c>
      <c r="H23" s="660">
        <v>10.502993991383349</v>
      </c>
      <c r="I23" s="660">
        <v>10.502993991383349</v>
      </c>
      <c r="J23" s="448"/>
      <c r="K23" s="448"/>
    </row>
    <row r="24" spans="2:11" ht="30" customHeight="1">
      <c r="B24" s="607" t="s">
        <v>388</v>
      </c>
      <c r="C24" s="660">
        <v>19.741153319021777</v>
      </c>
      <c r="D24" s="660">
        <v>3.5696525493292341</v>
      </c>
      <c r="E24" s="660">
        <v>4.2168149586752719</v>
      </c>
      <c r="F24" s="660">
        <v>-4.3307628737308335</v>
      </c>
      <c r="G24" s="660">
        <v>0.3287251187338569</v>
      </c>
      <c r="H24" s="660">
        <v>8.9203676435008106</v>
      </c>
      <c r="I24" s="660">
        <v>8.9203676435008106</v>
      </c>
      <c r="J24" s="448"/>
      <c r="K24" s="448"/>
    </row>
    <row r="25" spans="2:11" ht="30" customHeight="1">
      <c r="B25" s="607" t="s">
        <v>389</v>
      </c>
      <c r="C25" s="660">
        <v>20.165468978213923</v>
      </c>
      <c r="D25" s="660">
        <v>7.6492402117115574</v>
      </c>
      <c r="E25" s="660">
        <v>-1.5875053483144228</v>
      </c>
      <c r="F25" s="660">
        <v>-4.8580798717885614</v>
      </c>
      <c r="G25" s="660">
        <v>-0.80543181355393756</v>
      </c>
      <c r="H25" s="660">
        <v>10.13693338975186</v>
      </c>
      <c r="I25" s="660">
        <v>10.13693338975186</v>
      </c>
      <c r="J25" s="448"/>
      <c r="K25" s="448"/>
    </row>
    <row r="26" spans="2:11" ht="30" customHeight="1">
      <c r="B26" s="607" t="s">
        <v>390</v>
      </c>
      <c r="C26" s="660">
        <v>15.057162326201535</v>
      </c>
      <c r="D26" s="661">
        <v>8.4798979443776688</v>
      </c>
      <c r="E26" s="660">
        <v>8.5213348173624581E-2</v>
      </c>
      <c r="F26" s="660">
        <v>-4.4320865529034563</v>
      </c>
      <c r="G26" s="660">
        <v>-3.7955970780684964</v>
      </c>
      <c r="H26" s="660">
        <v>7.9306512201145125</v>
      </c>
      <c r="I26" s="660">
        <v>7.9306512201144983</v>
      </c>
      <c r="J26" s="448"/>
      <c r="K26" s="448"/>
    </row>
    <row r="27" spans="2:11" ht="30" customHeight="1">
      <c r="B27" s="607" t="s">
        <v>391</v>
      </c>
      <c r="C27" s="660">
        <v>12.601469780362606</v>
      </c>
      <c r="D27" s="661">
        <v>6.3214323333029796</v>
      </c>
      <c r="E27" s="660">
        <v>5.9768059322792482</v>
      </c>
      <c r="F27" s="660">
        <v>-4.3985193184115445</v>
      </c>
      <c r="G27" s="660">
        <v>-4.4313147174210599</v>
      </c>
      <c r="H27" s="660">
        <v>6.3658121393593774</v>
      </c>
      <c r="I27" s="660">
        <v>6.3658121393593774</v>
      </c>
      <c r="J27" s="448"/>
      <c r="K27" s="448"/>
    </row>
    <row r="28" spans="2:11" ht="30" customHeight="1">
      <c r="B28" s="540" t="s">
        <v>392</v>
      </c>
      <c r="C28" s="660">
        <v>9.6720230874435487</v>
      </c>
      <c r="D28" s="661">
        <v>3.3918320529872688</v>
      </c>
      <c r="E28" s="660">
        <v>9.9528836904859048</v>
      </c>
      <c r="F28" s="660">
        <v>-5.0873175386842462</v>
      </c>
      <c r="G28" s="660">
        <v>-3.5872715289112023</v>
      </c>
      <c r="H28" s="660">
        <v>4.6258871145244029</v>
      </c>
      <c r="I28" s="660">
        <v>4.6258871145243887</v>
      </c>
      <c r="J28" s="448"/>
      <c r="K28" s="448"/>
    </row>
    <row r="29" spans="2:11" ht="30" customHeight="1">
      <c r="B29" s="540" t="s">
        <v>393</v>
      </c>
      <c r="C29" s="662">
        <v>3.1085549923802063</v>
      </c>
      <c r="D29" s="660">
        <v>-4.3570471951566248</v>
      </c>
      <c r="E29" s="660">
        <v>18.224077304895573</v>
      </c>
      <c r="F29" s="660">
        <v>-6.9134375210891363</v>
      </c>
      <c r="G29" s="660">
        <v>-3.2693776618911556</v>
      </c>
      <c r="H29" s="660">
        <v>-0.24766211214192424</v>
      </c>
      <c r="I29" s="660">
        <v>-0.24766211214193845</v>
      </c>
      <c r="J29" s="448"/>
      <c r="K29" s="448"/>
    </row>
    <row r="30" spans="2:11" ht="30" customHeight="1">
      <c r="B30" s="540" t="s">
        <v>394</v>
      </c>
      <c r="C30" s="660">
        <v>-4.66280574914299</v>
      </c>
      <c r="D30" s="661">
        <v>-5.0822767531077488</v>
      </c>
      <c r="E30" s="660">
        <v>16.880560097253621</v>
      </c>
      <c r="F30" s="660">
        <v>6.0450551007136255E-3</v>
      </c>
      <c r="G30" s="660">
        <v>-4.6304434854931742E-2</v>
      </c>
      <c r="H30" s="660">
        <v>-3.1327965472841299</v>
      </c>
      <c r="I30" s="660">
        <v>-3.1327965472841157</v>
      </c>
      <c r="J30" s="448"/>
      <c r="K30" s="448"/>
    </row>
    <row r="31" spans="2:11" ht="30" customHeight="1">
      <c r="B31" s="540" t="s">
        <v>395</v>
      </c>
      <c r="C31" s="660">
        <v>-9.1895042674060505</v>
      </c>
      <c r="D31" s="661">
        <v>1.9133257243088906</v>
      </c>
      <c r="E31" s="660">
        <v>9.8677842150688662</v>
      </c>
      <c r="F31" s="660">
        <v>2.1559886465846176</v>
      </c>
      <c r="G31" s="660">
        <v>3.108037892727495</v>
      </c>
      <c r="H31" s="660">
        <v>-2.4961417342989165</v>
      </c>
      <c r="I31" s="660">
        <v>-2.4961417342989165</v>
      </c>
      <c r="J31" s="448"/>
      <c r="K31" s="448"/>
    </row>
    <row r="32" spans="2:11" ht="30" customHeight="1">
      <c r="B32" s="540" t="s">
        <v>396</v>
      </c>
      <c r="C32" s="660">
        <v>-11.956131838420006</v>
      </c>
      <c r="D32" s="661">
        <v>2.0607554980780094</v>
      </c>
      <c r="E32" s="660">
        <v>4.4573290364403846</v>
      </c>
      <c r="F32" s="660">
        <v>4.4013397259667073</v>
      </c>
      <c r="G32" s="660">
        <v>7.6513870508974549</v>
      </c>
      <c r="H32" s="660">
        <v>-2.9114146363701394</v>
      </c>
      <c r="I32" s="660">
        <v>-2.9114146363701536</v>
      </c>
      <c r="J32" s="448"/>
      <c r="K32" s="448"/>
    </row>
    <row r="33" spans="1:248" ht="30" customHeight="1">
      <c r="A33" s="448"/>
      <c r="B33" s="540" t="s">
        <v>397</v>
      </c>
      <c r="C33" s="660">
        <v>-16.325022605267407</v>
      </c>
      <c r="D33" s="661">
        <v>8.7890176999892731</v>
      </c>
      <c r="E33" s="660">
        <v>2.7816603026723214</v>
      </c>
      <c r="F33" s="660">
        <v>16.298923676597525</v>
      </c>
      <c r="G33" s="660">
        <v>8.9005164916076609</v>
      </c>
      <c r="H33" s="660">
        <v>-2.5361543847624404</v>
      </c>
      <c r="I33" s="660">
        <v>-2.5361543847624404</v>
      </c>
      <c r="J33" s="448"/>
      <c r="K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8"/>
      <c r="AM33" s="448"/>
      <c r="AN33" s="448"/>
      <c r="AO33" s="448"/>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48"/>
      <c r="BW33" s="448"/>
      <c r="BX33" s="448"/>
      <c r="BY33" s="448"/>
      <c r="BZ33" s="448"/>
      <c r="CA33" s="448"/>
      <c r="CB33" s="448"/>
      <c r="CC33" s="448"/>
      <c r="CD33" s="448"/>
      <c r="CE33" s="448"/>
      <c r="CF33" s="448"/>
      <c r="CG33" s="448"/>
      <c r="CH33" s="448"/>
      <c r="CI33" s="448"/>
      <c r="CJ33" s="448"/>
      <c r="CK33" s="448"/>
      <c r="CL33" s="448"/>
      <c r="CM33" s="448"/>
      <c r="CN33" s="448"/>
      <c r="CO33" s="448"/>
      <c r="CP33" s="448"/>
      <c r="CQ33" s="448"/>
      <c r="CR33" s="448"/>
      <c r="CS33" s="448"/>
      <c r="CT33" s="448"/>
      <c r="CU33" s="448"/>
      <c r="CV33" s="448"/>
      <c r="CW33" s="448"/>
      <c r="CX33" s="448"/>
      <c r="CY33" s="448"/>
      <c r="CZ33" s="448"/>
      <c r="DA33" s="448"/>
      <c r="DB33" s="448"/>
      <c r="DC33" s="448"/>
      <c r="DD33" s="448"/>
      <c r="DE33" s="448"/>
      <c r="DF33" s="448"/>
      <c r="DG33" s="448"/>
      <c r="DH33" s="448"/>
      <c r="DI33" s="448"/>
      <c r="DJ33" s="448"/>
      <c r="DK33" s="448"/>
      <c r="DL33" s="448"/>
      <c r="DM33" s="448"/>
      <c r="DN33" s="448"/>
      <c r="DO33" s="448"/>
      <c r="DP33" s="448"/>
      <c r="DQ33" s="448"/>
      <c r="DR33" s="448"/>
      <c r="DS33" s="448"/>
      <c r="DT33" s="448"/>
      <c r="DU33" s="448"/>
      <c r="DV33" s="448"/>
      <c r="DW33" s="448"/>
      <c r="DX33" s="448"/>
      <c r="DY33" s="448"/>
      <c r="DZ33" s="448"/>
      <c r="EA33" s="448"/>
      <c r="EB33" s="448"/>
      <c r="EC33" s="448"/>
      <c r="ED33" s="448"/>
      <c r="EE33" s="448"/>
      <c r="EF33" s="448"/>
      <c r="EG33" s="448"/>
      <c r="EH33" s="448"/>
      <c r="EI33" s="448"/>
      <c r="EJ33" s="448"/>
      <c r="EK33" s="448"/>
      <c r="EL33" s="448"/>
      <c r="EM33" s="448"/>
      <c r="EN33" s="448"/>
      <c r="EO33" s="448"/>
      <c r="EP33" s="448"/>
      <c r="EQ33" s="448"/>
      <c r="ER33" s="448"/>
      <c r="ES33" s="448"/>
      <c r="ET33" s="448"/>
      <c r="EU33" s="448"/>
      <c r="EV33" s="448"/>
      <c r="EW33" s="448"/>
      <c r="EX33" s="448"/>
      <c r="EY33" s="448"/>
      <c r="EZ33" s="448"/>
      <c r="FA33" s="448"/>
      <c r="FB33" s="448"/>
      <c r="FC33" s="448"/>
      <c r="FD33" s="448"/>
      <c r="FE33" s="448"/>
      <c r="FF33" s="448"/>
      <c r="FG33" s="448"/>
      <c r="FH33" s="448"/>
      <c r="FI33" s="448"/>
      <c r="FJ33" s="448"/>
      <c r="FK33" s="448"/>
      <c r="FL33" s="448"/>
      <c r="FM33" s="448"/>
      <c r="FN33" s="448"/>
      <c r="FO33" s="448"/>
      <c r="FP33" s="448"/>
      <c r="FQ33" s="448"/>
      <c r="FR33" s="448"/>
      <c r="FS33" s="448"/>
      <c r="FT33" s="448"/>
      <c r="FU33" s="448"/>
      <c r="FV33" s="448"/>
      <c r="FW33" s="448"/>
      <c r="FX33" s="448"/>
      <c r="FY33" s="448"/>
      <c r="FZ33" s="448"/>
      <c r="GA33" s="448"/>
      <c r="GB33" s="448"/>
      <c r="GC33" s="448"/>
      <c r="GD33" s="448"/>
      <c r="GE33" s="448"/>
      <c r="GF33" s="448"/>
      <c r="GG33" s="448"/>
      <c r="GH33" s="448"/>
      <c r="GI33" s="448"/>
      <c r="GJ33" s="448"/>
      <c r="GK33" s="448"/>
      <c r="GL33" s="448"/>
      <c r="GM33" s="448"/>
      <c r="GN33" s="448"/>
      <c r="GO33" s="448"/>
      <c r="GP33" s="448"/>
      <c r="GQ33" s="448"/>
      <c r="GR33" s="448"/>
      <c r="GS33" s="448"/>
      <c r="GT33" s="448"/>
      <c r="GU33" s="448"/>
      <c r="GV33" s="448"/>
      <c r="GW33" s="448"/>
      <c r="GX33" s="448"/>
      <c r="GY33" s="448"/>
      <c r="GZ33" s="448"/>
      <c r="HA33" s="448"/>
      <c r="HB33" s="448"/>
      <c r="HC33" s="448"/>
      <c r="HD33" s="448"/>
      <c r="HE33" s="448"/>
      <c r="HF33" s="448"/>
      <c r="HG33" s="448"/>
      <c r="HH33" s="448"/>
      <c r="HI33" s="448"/>
      <c r="HJ33" s="448"/>
      <c r="HK33" s="448"/>
      <c r="HL33" s="448"/>
      <c r="HM33" s="448"/>
      <c r="HN33" s="448"/>
      <c r="HO33" s="448"/>
      <c r="HP33" s="448"/>
      <c r="HQ33" s="448"/>
      <c r="HR33" s="448"/>
      <c r="HS33" s="448"/>
      <c r="HT33" s="448"/>
      <c r="HU33" s="448"/>
      <c r="HV33" s="448"/>
      <c r="HW33" s="448"/>
      <c r="HX33" s="448"/>
      <c r="HY33" s="448"/>
      <c r="HZ33" s="448"/>
      <c r="IA33" s="448"/>
      <c r="IB33" s="448"/>
      <c r="IC33" s="448"/>
      <c r="ID33" s="448"/>
      <c r="IE33" s="448"/>
      <c r="IF33" s="448"/>
      <c r="IG33" s="448"/>
      <c r="IH33" s="448"/>
      <c r="II33" s="448"/>
      <c r="IJ33" s="448"/>
      <c r="IK33" s="448"/>
      <c r="IL33" s="448"/>
      <c r="IM33" s="448"/>
      <c r="IN33" s="448"/>
    </row>
    <row r="34" spans="1:248" ht="30" customHeight="1">
      <c r="A34" s="448"/>
      <c r="B34" s="540" t="s">
        <v>398</v>
      </c>
      <c r="C34" s="660">
        <v>-14.08217465069059</v>
      </c>
      <c r="D34" s="661">
        <v>10.358958924800277</v>
      </c>
      <c r="E34" s="660">
        <v>2.8667497254013341</v>
      </c>
      <c r="F34" s="660">
        <v>15.18761348571438</v>
      </c>
      <c r="G34" s="660">
        <v>8.6082918977767804</v>
      </c>
      <c r="H34" s="660">
        <v>-0.78456790542432486</v>
      </c>
      <c r="I34" s="660">
        <v>-0.78456790542431065</v>
      </c>
      <c r="J34" s="448"/>
      <c r="K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c r="CT34" s="448"/>
      <c r="CU34" s="448"/>
      <c r="CV34" s="448"/>
      <c r="CW34" s="448"/>
      <c r="CX34" s="448"/>
      <c r="CY34" s="448"/>
      <c r="CZ34" s="448"/>
      <c r="DA34" s="448"/>
      <c r="DB34" s="448"/>
      <c r="DC34" s="448"/>
      <c r="DD34" s="448"/>
      <c r="DE34" s="448"/>
      <c r="DF34" s="448"/>
      <c r="DG34" s="448"/>
      <c r="DH34" s="448"/>
      <c r="DI34" s="448"/>
      <c r="DJ34" s="448"/>
      <c r="DK34" s="448"/>
      <c r="DL34" s="448"/>
      <c r="DM34" s="448"/>
      <c r="DN34" s="448"/>
      <c r="DO34" s="448"/>
      <c r="DP34" s="448"/>
      <c r="DQ34" s="448"/>
      <c r="DR34" s="448"/>
      <c r="DS34" s="448"/>
      <c r="DT34" s="448"/>
      <c r="DU34" s="448"/>
      <c r="DV34" s="448"/>
      <c r="DW34" s="448"/>
      <c r="DX34" s="448"/>
      <c r="DY34" s="448"/>
      <c r="DZ34" s="448"/>
      <c r="EA34" s="448"/>
      <c r="EB34" s="448"/>
      <c r="EC34" s="448"/>
      <c r="ED34" s="448"/>
      <c r="EE34" s="448"/>
      <c r="EF34" s="448"/>
      <c r="EG34" s="448"/>
      <c r="EH34" s="448"/>
      <c r="EI34" s="448"/>
      <c r="EJ34" s="448"/>
      <c r="EK34" s="448"/>
      <c r="EL34" s="448"/>
      <c r="EM34" s="448"/>
      <c r="EN34" s="448"/>
      <c r="EO34" s="448"/>
      <c r="EP34" s="448"/>
      <c r="EQ34" s="448"/>
      <c r="ER34" s="448"/>
      <c r="ES34" s="448"/>
      <c r="ET34" s="448"/>
      <c r="EU34" s="448"/>
      <c r="EV34" s="448"/>
      <c r="EW34" s="448"/>
      <c r="EX34" s="448"/>
      <c r="EY34" s="448"/>
      <c r="EZ34" s="448"/>
      <c r="FA34" s="448"/>
      <c r="FB34" s="448"/>
      <c r="FC34" s="448"/>
      <c r="FD34" s="448"/>
      <c r="FE34" s="448"/>
      <c r="FF34" s="448"/>
      <c r="FG34" s="448"/>
      <c r="FH34" s="448"/>
      <c r="FI34" s="448"/>
      <c r="FJ34" s="448"/>
      <c r="FK34" s="448"/>
      <c r="FL34" s="448"/>
      <c r="FM34" s="448"/>
      <c r="FN34" s="448"/>
      <c r="FO34" s="448"/>
      <c r="FP34" s="448"/>
      <c r="FQ34" s="448"/>
      <c r="FR34" s="448"/>
      <c r="FS34" s="448"/>
      <c r="FT34" s="448"/>
      <c r="FU34" s="448"/>
      <c r="FV34" s="448"/>
      <c r="FW34" s="448"/>
      <c r="FX34" s="448"/>
      <c r="FY34" s="448"/>
      <c r="FZ34" s="448"/>
      <c r="GA34" s="448"/>
      <c r="GB34" s="448"/>
      <c r="GC34" s="448"/>
      <c r="GD34" s="448"/>
      <c r="GE34" s="448"/>
      <c r="GF34" s="448"/>
      <c r="GG34" s="448"/>
      <c r="GH34" s="448"/>
      <c r="GI34" s="448"/>
      <c r="GJ34" s="448"/>
      <c r="GK34" s="448"/>
      <c r="GL34" s="448"/>
      <c r="GM34" s="448"/>
      <c r="GN34" s="448"/>
      <c r="GO34" s="448"/>
      <c r="GP34" s="448"/>
      <c r="GQ34" s="448"/>
      <c r="GR34" s="448"/>
      <c r="GS34" s="448"/>
      <c r="GT34" s="448"/>
      <c r="GU34" s="448"/>
      <c r="GV34" s="448"/>
      <c r="GW34" s="448"/>
      <c r="GX34" s="448"/>
      <c r="GY34" s="448"/>
      <c r="GZ34" s="448"/>
      <c r="HA34" s="448"/>
      <c r="HB34" s="448"/>
      <c r="HC34" s="448"/>
      <c r="HD34" s="448"/>
      <c r="HE34" s="448"/>
      <c r="HF34" s="448"/>
      <c r="HG34" s="448"/>
      <c r="HH34" s="448"/>
      <c r="HI34" s="448"/>
      <c r="HJ34" s="448"/>
      <c r="HK34" s="448"/>
      <c r="HL34" s="448"/>
      <c r="HM34" s="448"/>
      <c r="HN34" s="448"/>
      <c r="HO34" s="448"/>
      <c r="HP34" s="448"/>
      <c r="HQ34" s="448"/>
      <c r="HR34" s="448"/>
      <c r="HS34" s="448"/>
      <c r="HT34" s="448"/>
      <c r="HU34" s="448"/>
      <c r="HV34" s="448"/>
      <c r="HW34" s="448"/>
      <c r="HX34" s="448"/>
      <c r="HY34" s="448"/>
      <c r="HZ34" s="448"/>
      <c r="IA34" s="448"/>
      <c r="IB34" s="448"/>
      <c r="IC34" s="448"/>
      <c r="ID34" s="448"/>
      <c r="IE34" s="448"/>
      <c r="IF34" s="448"/>
      <c r="IG34" s="448"/>
      <c r="IH34" s="448"/>
      <c r="II34" s="448"/>
      <c r="IJ34" s="448"/>
      <c r="IK34" s="448"/>
      <c r="IL34" s="448"/>
      <c r="IM34" s="448"/>
      <c r="IN34" s="448"/>
    </row>
    <row r="35" spans="1:248" ht="30" customHeight="1">
      <c r="A35" s="448"/>
      <c r="B35" s="540" t="s">
        <v>399</v>
      </c>
      <c r="C35" s="660">
        <v>-12.187243283624795</v>
      </c>
      <c r="D35" s="661">
        <v>8.1420000000000528</v>
      </c>
      <c r="E35" s="660">
        <v>7.893999999999977</v>
      </c>
      <c r="F35" s="660">
        <v>25.962474204209897</v>
      </c>
      <c r="G35" s="660">
        <v>6.0358024666789873</v>
      </c>
      <c r="H35" s="660">
        <v>-0.47852247322698815</v>
      </c>
      <c r="I35" s="660">
        <v>-0.47852247322698815</v>
      </c>
      <c r="J35" s="448"/>
      <c r="K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c r="CT35" s="448"/>
      <c r="CU35" s="448"/>
      <c r="CV35" s="448"/>
      <c r="CW35" s="448"/>
      <c r="CX35" s="448"/>
      <c r="CY35" s="448"/>
      <c r="CZ35" s="448"/>
      <c r="DA35" s="448"/>
      <c r="DB35" s="448"/>
      <c r="DC35" s="448"/>
      <c r="DD35" s="448"/>
      <c r="DE35" s="448"/>
      <c r="DF35" s="448"/>
      <c r="DG35" s="448"/>
      <c r="DH35" s="448"/>
      <c r="DI35" s="448"/>
      <c r="DJ35" s="448"/>
      <c r="DK35" s="448"/>
      <c r="DL35" s="448"/>
      <c r="DM35" s="448"/>
      <c r="DN35" s="448"/>
      <c r="DO35" s="448"/>
      <c r="DP35" s="448"/>
      <c r="DQ35" s="448"/>
      <c r="DR35" s="448"/>
      <c r="DS35" s="448"/>
      <c r="DT35" s="448"/>
      <c r="DU35" s="448"/>
      <c r="DV35" s="448"/>
      <c r="DW35" s="448"/>
      <c r="DX35" s="448"/>
      <c r="DY35" s="448"/>
      <c r="DZ35" s="448"/>
      <c r="EA35" s="448"/>
      <c r="EB35" s="448"/>
      <c r="EC35" s="448"/>
      <c r="ED35" s="448"/>
      <c r="EE35" s="448"/>
      <c r="EF35" s="448"/>
      <c r="EG35" s="448"/>
      <c r="EH35" s="448"/>
      <c r="EI35" s="448"/>
      <c r="EJ35" s="448"/>
      <c r="EK35" s="448"/>
      <c r="EL35" s="448"/>
      <c r="EM35" s="448"/>
      <c r="EN35" s="448"/>
      <c r="EO35" s="448"/>
      <c r="EP35" s="448"/>
      <c r="EQ35" s="448"/>
      <c r="ER35" s="448"/>
      <c r="ES35" s="448"/>
      <c r="ET35" s="448"/>
      <c r="EU35" s="448"/>
      <c r="EV35" s="448"/>
      <c r="EW35" s="448"/>
      <c r="EX35" s="448"/>
      <c r="EY35" s="448"/>
      <c r="EZ35" s="448"/>
      <c r="FA35" s="448"/>
      <c r="FB35" s="448"/>
      <c r="FC35" s="448"/>
      <c r="FD35" s="448"/>
      <c r="FE35" s="448"/>
      <c r="FF35" s="448"/>
      <c r="FG35" s="448"/>
      <c r="FH35" s="448"/>
      <c r="FI35" s="448"/>
      <c r="FJ35" s="448"/>
      <c r="FK35" s="448"/>
      <c r="FL35" s="448"/>
      <c r="FM35" s="448"/>
      <c r="FN35" s="448"/>
      <c r="FO35" s="448"/>
      <c r="FP35" s="448"/>
      <c r="FQ35" s="448"/>
      <c r="FR35" s="448"/>
      <c r="FS35" s="448"/>
      <c r="FT35" s="448"/>
      <c r="FU35" s="448"/>
      <c r="FV35" s="448"/>
      <c r="FW35" s="448"/>
      <c r="FX35" s="448"/>
      <c r="FY35" s="448"/>
      <c r="FZ35" s="448"/>
      <c r="GA35" s="448"/>
      <c r="GB35" s="448"/>
      <c r="GC35" s="448"/>
      <c r="GD35" s="448"/>
      <c r="GE35" s="448"/>
      <c r="GF35" s="448"/>
      <c r="GG35" s="448"/>
      <c r="GH35" s="448"/>
      <c r="GI35" s="448"/>
      <c r="GJ35" s="448"/>
      <c r="GK35" s="448"/>
      <c r="GL35" s="448"/>
      <c r="GM35" s="448"/>
      <c r="GN35" s="448"/>
      <c r="GO35" s="448"/>
      <c r="GP35" s="448"/>
      <c r="GQ35" s="448"/>
      <c r="GR35" s="448"/>
      <c r="GS35" s="448"/>
      <c r="GT35" s="448"/>
      <c r="GU35" s="448"/>
      <c r="GV35" s="448"/>
      <c r="GW35" s="448"/>
      <c r="GX35" s="448"/>
      <c r="GY35" s="448"/>
      <c r="GZ35" s="448"/>
      <c r="HA35" s="448"/>
      <c r="HB35" s="448"/>
      <c r="HC35" s="448"/>
      <c r="HD35" s="448"/>
      <c r="HE35" s="448"/>
      <c r="HF35" s="448"/>
      <c r="HG35" s="448"/>
      <c r="HH35" s="448"/>
      <c r="HI35" s="448"/>
      <c r="HJ35" s="448"/>
      <c r="HK35" s="448"/>
      <c r="HL35" s="448"/>
      <c r="HM35" s="448"/>
      <c r="HN35" s="448"/>
      <c r="HO35" s="448"/>
      <c r="HP35" s="448"/>
      <c r="HQ35" s="448"/>
      <c r="HR35" s="448"/>
      <c r="HS35" s="448"/>
      <c r="HT35" s="448"/>
      <c r="HU35" s="448"/>
      <c r="HV35" s="448"/>
      <c r="HW35" s="448"/>
      <c r="HX35" s="448"/>
      <c r="HY35" s="448"/>
      <c r="HZ35" s="448"/>
      <c r="IA35" s="448"/>
      <c r="IB35" s="448"/>
      <c r="IC35" s="448"/>
      <c r="ID35" s="448"/>
      <c r="IE35" s="448"/>
      <c r="IF35" s="448"/>
      <c r="IG35" s="448"/>
      <c r="IH35" s="448"/>
      <c r="II35" s="448"/>
      <c r="IJ35" s="448"/>
      <c r="IK35" s="448"/>
      <c r="IL35" s="448"/>
      <c r="IM35" s="448"/>
      <c r="IN35" s="448"/>
    </row>
    <row r="36" spans="1:248" ht="30" customHeight="1">
      <c r="A36" s="448"/>
      <c r="B36" s="608" t="s">
        <v>442</v>
      </c>
      <c r="C36" s="660">
        <v>-10.042771408792078</v>
      </c>
      <c r="D36" s="661">
        <v>7.8762804022125721</v>
      </c>
      <c r="E36" s="660">
        <v>10.488928224079473</v>
      </c>
      <c r="F36" s="660">
        <v>26.303469391217789</v>
      </c>
      <c r="G36" s="660">
        <v>0.88924509631785043</v>
      </c>
      <c r="H36" s="660">
        <v>-0.54580290899413342</v>
      </c>
      <c r="I36" s="660">
        <v>-0.54580290899414763</v>
      </c>
      <c r="J36" s="448"/>
      <c r="K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c r="BQ36" s="448"/>
      <c r="BR36" s="448"/>
      <c r="BS36" s="448"/>
      <c r="BT36" s="448"/>
      <c r="BU36" s="448"/>
      <c r="BV36" s="448"/>
      <c r="BW36" s="448"/>
      <c r="BX36" s="448"/>
      <c r="BY36" s="448"/>
      <c r="BZ36" s="448"/>
      <c r="CA36" s="448"/>
      <c r="CB36" s="448"/>
      <c r="CC36" s="448"/>
      <c r="CD36" s="448"/>
      <c r="CE36" s="448"/>
      <c r="CF36" s="448"/>
      <c r="CG36" s="448"/>
      <c r="CH36" s="448"/>
      <c r="CI36" s="448"/>
      <c r="CJ36" s="448"/>
      <c r="CK36" s="448"/>
      <c r="CL36" s="448"/>
      <c r="CM36" s="448"/>
      <c r="CN36" s="448"/>
      <c r="CO36" s="448"/>
      <c r="CP36" s="448"/>
      <c r="CQ36" s="448"/>
      <c r="CR36" s="448"/>
      <c r="CS36" s="448"/>
      <c r="CT36" s="448"/>
      <c r="CU36" s="448"/>
      <c r="CV36" s="448"/>
      <c r="CW36" s="448"/>
      <c r="CX36" s="448"/>
      <c r="CY36" s="448"/>
      <c r="CZ36" s="448"/>
      <c r="DA36" s="448"/>
      <c r="DB36" s="448"/>
      <c r="DC36" s="448"/>
      <c r="DD36" s="448"/>
      <c r="DE36" s="448"/>
      <c r="DF36" s="448"/>
      <c r="DG36" s="448"/>
      <c r="DH36" s="448"/>
      <c r="DI36" s="448"/>
      <c r="DJ36" s="448"/>
      <c r="DK36" s="448"/>
      <c r="DL36" s="448"/>
      <c r="DM36" s="448"/>
      <c r="DN36" s="448"/>
      <c r="DO36" s="448"/>
      <c r="DP36" s="448"/>
      <c r="DQ36" s="448"/>
      <c r="DR36" s="448"/>
      <c r="DS36" s="448"/>
      <c r="DT36" s="448"/>
      <c r="DU36" s="448"/>
      <c r="DV36" s="448"/>
      <c r="DW36" s="448"/>
      <c r="DX36" s="448"/>
      <c r="DY36" s="448"/>
      <c r="DZ36" s="448"/>
      <c r="EA36" s="448"/>
      <c r="EB36" s="448"/>
      <c r="EC36" s="448"/>
      <c r="ED36" s="448"/>
      <c r="EE36" s="448"/>
      <c r="EF36" s="448"/>
      <c r="EG36" s="448"/>
      <c r="EH36" s="448"/>
      <c r="EI36" s="448"/>
      <c r="EJ36" s="448"/>
      <c r="EK36" s="448"/>
      <c r="EL36" s="448"/>
      <c r="EM36" s="448"/>
      <c r="EN36" s="448"/>
      <c r="EO36" s="448"/>
      <c r="EP36" s="448"/>
      <c r="EQ36" s="448"/>
      <c r="ER36" s="448"/>
      <c r="ES36" s="448"/>
      <c r="ET36" s="448"/>
      <c r="EU36" s="448"/>
      <c r="EV36" s="448"/>
      <c r="EW36" s="448"/>
      <c r="EX36" s="448"/>
      <c r="EY36" s="448"/>
      <c r="EZ36" s="448"/>
      <c r="FA36" s="448"/>
      <c r="FB36" s="448"/>
      <c r="FC36" s="448"/>
      <c r="FD36" s="448"/>
      <c r="FE36" s="448"/>
      <c r="FF36" s="448"/>
      <c r="FG36" s="448"/>
      <c r="FH36" s="448"/>
      <c r="FI36" s="448"/>
      <c r="FJ36" s="448"/>
      <c r="FK36" s="448"/>
      <c r="FL36" s="448"/>
      <c r="FM36" s="448"/>
      <c r="FN36" s="448"/>
      <c r="FO36" s="448"/>
      <c r="FP36" s="448"/>
      <c r="FQ36" s="448"/>
      <c r="FR36" s="448"/>
      <c r="FS36" s="448"/>
      <c r="FT36" s="448"/>
      <c r="FU36" s="448"/>
      <c r="FV36" s="448"/>
      <c r="FW36" s="448"/>
      <c r="FX36" s="448"/>
      <c r="FY36" s="448"/>
      <c r="FZ36" s="448"/>
      <c r="GA36" s="448"/>
      <c r="GB36" s="448"/>
      <c r="GC36" s="448"/>
      <c r="GD36" s="448"/>
      <c r="GE36" s="448"/>
      <c r="GF36" s="448"/>
      <c r="GG36" s="448"/>
      <c r="GH36" s="448"/>
      <c r="GI36" s="448"/>
      <c r="GJ36" s="448"/>
      <c r="GK36" s="448"/>
      <c r="GL36" s="448"/>
      <c r="GM36" s="448"/>
      <c r="GN36" s="448"/>
      <c r="GO36" s="448"/>
      <c r="GP36" s="448"/>
      <c r="GQ36" s="448"/>
      <c r="GR36" s="448"/>
      <c r="GS36" s="448"/>
      <c r="GT36" s="448"/>
      <c r="GU36" s="448"/>
      <c r="GV36" s="448"/>
      <c r="GW36" s="448"/>
      <c r="GX36" s="448"/>
      <c r="GY36" s="448"/>
      <c r="GZ36" s="448"/>
      <c r="HA36" s="448"/>
      <c r="HB36" s="448"/>
      <c r="HC36" s="448"/>
      <c r="HD36" s="448"/>
      <c r="HE36" s="448"/>
      <c r="HF36" s="448"/>
      <c r="HG36" s="448"/>
      <c r="HH36" s="448"/>
      <c r="HI36" s="448"/>
      <c r="HJ36" s="448"/>
      <c r="HK36" s="448"/>
      <c r="HL36" s="448"/>
      <c r="HM36" s="448"/>
      <c r="HN36" s="448"/>
      <c r="HO36" s="448"/>
      <c r="HP36" s="448"/>
      <c r="HQ36" s="448"/>
      <c r="HR36" s="448"/>
      <c r="HS36" s="448"/>
      <c r="HT36" s="448"/>
      <c r="HU36" s="448"/>
      <c r="HV36" s="448"/>
      <c r="HW36" s="448"/>
      <c r="HX36" s="448"/>
      <c r="HY36" s="448"/>
      <c r="HZ36" s="448"/>
      <c r="IA36" s="448"/>
      <c r="IB36" s="448"/>
      <c r="IC36" s="448"/>
      <c r="ID36" s="448"/>
      <c r="IE36" s="448"/>
      <c r="IF36" s="448"/>
      <c r="IG36" s="448"/>
      <c r="IH36" s="448"/>
      <c r="II36" s="448"/>
      <c r="IJ36" s="448"/>
      <c r="IK36" s="448"/>
      <c r="IL36" s="448"/>
      <c r="IM36" s="448"/>
      <c r="IN36" s="448"/>
    </row>
    <row r="37" spans="1:248" ht="30" customHeight="1">
      <c r="A37" s="448"/>
      <c r="B37" s="608" t="s">
        <v>443</v>
      </c>
      <c r="C37" s="660">
        <v>-3.0093661408869963</v>
      </c>
      <c r="D37" s="661">
        <v>7.3578701905187955</v>
      </c>
      <c r="E37" s="660">
        <v>7.2595643154227361</v>
      </c>
      <c r="F37" s="660">
        <v>16.912682285553942</v>
      </c>
      <c r="G37" s="660">
        <v>-1.0048808999566461</v>
      </c>
      <c r="H37" s="660">
        <v>1.5983479542515369</v>
      </c>
      <c r="I37" s="660">
        <v>1.5983479542515369</v>
      </c>
      <c r="J37" s="448"/>
      <c r="K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c r="DS37" s="448"/>
      <c r="DT37" s="448"/>
      <c r="DU37" s="448"/>
      <c r="DV37" s="448"/>
      <c r="DW37" s="448"/>
      <c r="DX37" s="448"/>
      <c r="DY37" s="448"/>
      <c r="DZ37" s="448"/>
      <c r="EA37" s="448"/>
      <c r="EB37" s="448"/>
      <c r="EC37" s="448"/>
      <c r="ED37" s="448"/>
      <c r="EE37" s="448"/>
      <c r="EF37" s="448"/>
      <c r="EG37" s="448"/>
      <c r="EH37" s="448"/>
      <c r="EI37" s="448"/>
      <c r="EJ37" s="448"/>
      <c r="EK37" s="448"/>
      <c r="EL37" s="448"/>
      <c r="EM37" s="448"/>
      <c r="EN37" s="448"/>
      <c r="EO37" s="448"/>
      <c r="EP37" s="448"/>
      <c r="EQ37" s="448"/>
      <c r="ER37" s="448"/>
      <c r="ES37" s="448"/>
      <c r="ET37" s="448"/>
      <c r="EU37" s="448"/>
      <c r="EV37" s="448"/>
      <c r="EW37" s="448"/>
      <c r="EX37" s="448"/>
      <c r="EY37" s="448"/>
      <c r="EZ37" s="448"/>
      <c r="FA37" s="448"/>
      <c r="FB37" s="448"/>
      <c r="FC37" s="448"/>
      <c r="FD37" s="448"/>
      <c r="FE37" s="448"/>
      <c r="FF37" s="448"/>
      <c r="FG37" s="448"/>
      <c r="FH37" s="448"/>
      <c r="FI37" s="448"/>
      <c r="FJ37" s="448"/>
      <c r="FK37" s="448"/>
      <c r="FL37" s="448"/>
      <c r="FM37" s="448"/>
      <c r="FN37" s="448"/>
      <c r="FO37" s="448"/>
      <c r="FP37" s="448"/>
      <c r="FQ37" s="448"/>
      <c r="FR37" s="448"/>
      <c r="FS37" s="448"/>
      <c r="FT37" s="448"/>
      <c r="FU37" s="448"/>
      <c r="FV37" s="448"/>
      <c r="FW37" s="448"/>
      <c r="FX37" s="448"/>
      <c r="FY37" s="448"/>
      <c r="FZ37" s="448"/>
      <c r="GA37" s="448"/>
      <c r="GB37" s="448"/>
      <c r="GC37" s="448"/>
      <c r="GD37" s="448"/>
      <c r="GE37" s="448"/>
      <c r="GF37" s="448"/>
      <c r="GG37" s="448"/>
      <c r="GH37" s="448"/>
      <c r="GI37" s="448"/>
      <c r="GJ37" s="448"/>
      <c r="GK37" s="448"/>
      <c r="GL37" s="448"/>
      <c r="GM37" s="448"/>
      <c r="GN37" s="448"/>
      <c r="GO37" s="448"/>
      <c r="GP37" s="448"/>
      <c r="GQ37" s="448"/>
      <c r="GR37" s="448"/>
      <c r="GS37" s="448"/>
      <c r="GT37" s="448"/>
      <c r="GU37" s="448"/>
      <c r="GV37" s="448"/>
      <c r="GW37" s="448"/>
      <c r="GX37" s="448"/>
      <c r="GY37" s="448"/>
      <c r="GZ37" s="448"/>
      <c r="HA37" s="448"/>
      <c r="HB37" s="448"/>
      <c r="HC37" s="448"/>
      <c r="HD37" s="448"/>
      <c r="HE37" s="448"/>
      <c r="HF37" s="448"/>
      <c r="HG37" s="448"/>
      <c r="HH37" s="448"/>
      <c r="HI37" s="448"/>
      <c r="HJ37" s="448"/>
      <c r="HK37" s="448"/>
      <c r="HL37" s="448"/>
      <c r="HM37" s="448"/>
      <c r="HN37" s="448"/>
      <c r="HO37" s="448"/>
      <c r="HP37" s="448"/>
      <c r="HQ37" s="448"/>
      <c r="HR37" s="448"/>
      <c r="HS37" s="448"/>
      <c r="HT37" s="448"/>
      <c r="HU37" s="448"/>
      <c r="HV37" s="448"/>
      <c r="HW37" s="448"/>
      <c r="HX37" s="448"/>
      <c r="HY37" s="448"/>
      <c r="HZ37" s="448"/>
      <c r="IA37" s="448"/>
      <c r="IB37" s="448"/>
      <c r="IC37" s="448"/>
      <c r="ID37" s="448"/>
      <c r="IE37" s="448"/>
      <c r="IF37" s="448"/>
      <c r="IG37" s="448"/>
      <c r="IH37" s="448"/>
      <c r="II37" s="448"/>
      <c r="IJ37" s="448"/>
      <c r="IK37" s="448"/>
      <c r="IL37" s="448"/>
      <c r="IM37" s="448"/>
      <c r="IN37" s="448"/>
    </row>
    <row r="38" spans="1:248" ht="30" customHeight="1">
      <c r="A38" s="448"/>
      <c r="B38" s="608" t="s">
        <v>444</v>
      </c>
      <c r="C38" s="660">
        <v>3.3436244135929059</v>
      </c>
      <c r="D38" s="661">
        <v>3.5362149707345765</v>
      </c>
      <c r="E38" s="660">
        <v>4.0303134195666814</v>
      </c>
      <c r="F38" s="660">
        <v>9.4280397924075316</v>
      </c>
      <c r="G38" s="660">
        <v>-3.9722813670842214</v>
      </c>
      <c r="H38" s="660">
        <v>1.8430712556639151</v>
      </c>
      <c r="I38" s="660">
        <v>1.8430712556639008</v>
      </c>
      <c r="J38" s="448"/>
      <c r="K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c r="DS38" s="448"/>
      <c r="DT38" s="448"/>
      <c r="DU38" s="448"/>
      <c r="DV38" s="448"/>
      <c r="DW38" s="448"/>
      <c r="DX38" s="448"/>
      <c r="DY38" s="448"/>
      <c r="DZ38" s="448"/>
      <c r="EA38" s="448"/>
      <c r="EB38" s="448"/>
      <c r="EC38" s="448"/>
      <c r="ED38" s="448"/>
      <c r="EE38" s="448"/>
      <c r="EF38" s="448"/>
      <c r="EG38" s="448"/>
      <c r="EH38" s="448"/>
      <c r="EI38" s="448"/>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8"/>
      <c r="FU38" s="448"/>
      <c r="FV38" s="448"/>
      <c r="FW38" s="448"/>
      <c r="FX38" s="448"/>
      <c r="FY38" s="448"/>
      <c r="FZ38" s="448"/>
      <c r="GA38" s="448"/>
      <c r="GB38" s="448"/>
      <c r="GC38" s="448"/>
      <c r="GD38" s="448"/>
      <c r="GE38" s="448"/>
      <c r="GF38" s="448"/>
      <c r="GG38" s="448"/>
      <c r="GH38" s="448"/>
      <c r="GI38" s="448"/>
      <c r="GJ38" s="448"/>
      <c r="GK38" s="448"/>
      <c r="GL38" s="448"/>
      <c r="GM38" s="448"/>
      <c r="GN38" s="448"/>
      <c r="GO38" s="448"/>
      <c r="GP38" s="448"/>
      <c r="GQ38" s="448"/>
      <c r="GR38" s="448"/>
      <c r="GS38" s="448"/>
      <c r="GT38" s="448"/>
      <c r="GU38" s="448"/>
      <c r="GV38" s="448"/>
      <c r="GW38" s="448"/>
      <c r="GX38" s="448"/>
      <c r="GY38" s="448"/>
      <c r="GZ38" s="448"/>
      <c r="HA38" s="448"/>
      <c r="HB38" s="448"/>
      <c r="HC38" s="448"/>
      <c r="HD38" s="448"/>
      <c r="HE38" s="448"/>
      <c r="HF38" s="448"/>
      <c r="HG38" s="448"/>
      <c r="HH38" s="448"/>
      <c r="HI38" s="448"/>
      <c r="HJ38" s="448"/>
      <c r="HK38" s="448"/>
      <c r="HL38" s="448"/>
      <c r="HM38" s="448"/>
      <c r="HN38" s="448"/>
      <c r="HO38" s="448"/>
      <c r="HP38" s="448"/>
      <c r="HQ38" s="448"/>
      <c r="HR38" s="448"/>
      <c r="HS38" s="448"/>
      <c r="HT38" s="448"/>
      <c r="HU38" s="448"/>
      <c r="HV38" s="448"/>
      <c r="HW38" s="448"/>
      <c r="HX38" s="448"/>
      <c r="HY38" s="448"/>
      <c r="HZ38" s="448"/>
      <c r="IA38" s="448"/>
      <c r="IB38" s="448"/>
      <c r="IC38" s="448"/>
      <c r="ID38" s="448"/>
      <c r="IE38" s="448"/>
      <c r="IF38" s="448"/>
      <c r="IG38" s="448"/>
      <c r="IH38" s="448"/>
      <c r="II38" s="448"/>
      <c r="IJ38" s="448"/>
      <c r="IK38" s="448"/>
      <c r="IL38" s="448"/>
      <c r="IM38" s="448"/>
      <c r="IN38" s="448"/>
    </row>
    <row r="39" spans="1:248" ht="30" customHeight="1">
      <c r="A39" s="448"/>
      <c r="B39" s="608" t="s">
        <v>445</v>
      </c>
      <c r="C39" s="660">
        <v>8.8802585736913215</v>
      </c>
      <c r="D39" s="661">
        <v>-2.4819689331723964</v>
      </c>
      <c r="E39" s="660">
        <v>-3.4878802421318795</v>
      </c>
      <c r="F39" s="660">
        <v>-4.8428238419683822</v>
      </c>
      <c r="G39" s="660">
        <v>-6.7699512816534195</v>
      </c>
      <c r="H39" s="660">
        <v>0.59350973935241313</v>
      </c>
      <c r="I39" s="660">
        <v>0.59350973935241313</v>
      </c>
      <c r="J39" s="448"/>
      <c r="K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c r="BQ39" s="448"/>
      <c r="BR39" s="448"/>
      <c r="BS39" s="448"/>
      <c r="BT39" s="448"/>
      <c r="BU39" s="448"/>
      <c r="BV39" s="448"/>
      <c r="BW39" s="448"/>
      <c r="BX39" s="448"/>
      <c r="BY39" s="448"/>
      <c r="BZ39" s="448"/>
      <c r="CA39" s="448"/>
      <c r="CB39" s="448"/>
      <c r="CC39" s="448"/>
      <c r="CD39" s="448"/>
      <c r="CE39" s="448"/>
      <c r="CF39" s="448"/>
      <c r="CG39" s="448"/>
      <c r="CH39" s="448"/>
      <c r="CI39" s="448"/>
      <c r="CJ39" s="448"/>
      <c r="CK39" s="448"/>
      <c r="CL39" s="448"/>
      <c r="CM39" s="448"/>
      <c r="CN39" s="448"/>
      <c r="CO39" s="448"/>
      <c r="CP39" s="448"/>
      <c r="CQ39" s="448"/>
      <c r="CR39" s="448"/>
      <c r="CS39" s="448"/>
      <c r="CT39" s="448"/>
      <c r="CU39" s="448"/>
      <c r="CV39" s="448"/>
      <c r="CW39" s="448"/>
      <c r="CX39" s="448"/>
      <c r="CY39" s="448"/>
      <c r="CZ39" s="448"/>
      <c r="DA39" s="448"/>
      <c r="DB39" s="448"/>
      <c r="DC39" s="448"/>
      <c r="DD39" s="448"/>
      <c r="DE39" s="448"/>
      <c r="DF39" s="448"/>
      <c r="DG39" s="448"/>
      <c r="DH39" s="448"/>
      <c r="DI39" s="448"/>
      <c r="DJ39" s="448"/>
      <c r="DK39" s="448"/>
      <c r="DL39" s="448"/>
      <c r="DM39" s="448"/>
      <c r="DN39" s="448"/>
      <c r="DO39" s="448"/>
      <c r="DP39" s="448"/>
      <c r="DQ39" s="448"/>
      <c r="DR39" s="448"/>
      <c r="DS39" s="448"/>
      <c r="DT39" s="448"/>
      <c r="DU39" s="448"/>
      <c r="DV39" s="448"/>
      <c r="DW39" s="448"/>
      <c r="DX39" s="448"/>
      <c r="DY39" s="448"/>
      <c r="DZ39" s="448"/>
      <c r="EA39" s="448"/>
      <c r="EB39" s="448"/>
      <c r="EC39" s="448"/>
      <c r="ED39" s="448"/>
      <c r="EE39" s="448"/>
      <c r="EF39" s="448"/>
      <c r="EG39" s="448"/>
      <c r="EH39" s="448"/>
      <c r="EI39" s="448"/>
      <c r="EJ39" s="448"/>
      <c r="EK39" s="448"/>
      <c r="EL39" s="448"/>
      <c r="EM39" s="448"/>
      <c r="EN39" s="448"/>
      <c r="EO39" s="448"/>
      <c r="EP39" s="448"/>
      <c r="EQ39" s="448"/>
      <c r="ER39" s="448"/>
      <c r="ES39" s="448"/>
      <c r="ET39" s="448"/>
      <c r="EU39" s="448"/>
      <c r="EV39" s="448"/>
      <c r="EW39" s="448"/>
      <c r="EX39" s="448"/>
      <c r="EY39" s="448"/>
      <c r="EZ39" s="448"/>
      <c r="FA39" s="448"/>
      <c r="FB39" s="448"/>
      <c r="FC39" s="448"/>
      <c r="FD39" s="448"/>
      <c r="FE39" s="448"/>
      <c r="FF39" s="448"/>
      <c r="FG39" s="448"/>
      <c r="FH39" s="448"/>
      <c r="FI39" s="448"/>
      <c r="FJ39" s="448"/>
      <c r="FK39" s="448"/>
      <c r="FL39" s="448"/>
      <c r="FM39" s="448"/>
      <c r="FN39" s="448"/>
      <c r="FO39" s="448"/>
      <c r="FP39" s="448"/>
      <c r="FQ39" s="448"/>
      <c r="FR39" s="448"/>
      <c r="FS39" s="448"/>
      <c r="FT39" s="448"/>
      <c r="FU39" s="448"/>
      <c r="FV39" s="448"/>
      <c r="FW39" s="448"/>
      <c r="FX39" s="448"/>
      <c r="FY39" s="448"/>
      <c r="FZ39" s="448"/>
      <c r="GA39" s="448"/>
      <c r="GB39" s="448"/>
      <c r="GC39" s="448"/>
      <c r="GD39" s="448"/>
      <c r="GE39" s="448"/>
      <c r="GF39" s="448"/>
      <c r="GG39" s="448"/>
      <c r="GH39" s="448"/>
      <c r="GI39" s="448"/>
      <c r="GJ39" s="448"/>
      <c r="GK39" s="448"/>
      <c r="GL39" s="448"/>
      <c r="GM39" s="448"/>
      <c r="GN39" s="448"/>
      <c r="GO39" s="448"/>
      <c r="GP39" s="448"/>
      <c r="GQ39" s="448"/>
      <c r="GR39" s="448"/>
      <c r="GS39" s="448"/>
      <c r="GT39" s="448"/>
      <c r="GU39" s="448"/>
      <c r="GV39" s="448"/>
      <c r="GW39" s="448"/>
      <c r="GX39" s="448"/>
      <c r="GY39" s="448"/>
      <c r="GZ39" s="448"/>
      <c r="HA39" s="448"/>
      <c r="HB39" s="448"/>
      <c r="HC39" s="448"/>
      <c r="HD39" s="448"/>
      <c r="HE39" s="448"/>
      <c r="HF39" s="448"/>
      <c r="HG39" s="448"/>
      <c r="HH39" s="448"/>
      <c r="HI39" s="448"/>
      <c r="HJ39" s="448"/>
      <c r="HK39" s="448"/>
      <c r="HL39" s="448"/>
      <c r="HM39" s="448"/>
      <c r="HN39" s="448"/>
      <c r="HO39" s="448"/>
      <c r="HP39" s="448"/>
      <c r="HQ39" s="448"/>
      <c r="HR39" s="448"/>
      <c r="HS39" s="448"/>
      <c r="HT39" s="448"/>
      <c r="HU39" s="448"/>
      <c r="HV39" s="448"/>
      <c r="HW39" s="448"/>
      <c r="HX39" s="448"/>
      <c r="HY39" s="448"/>
      <c r="HZ39" s="448"/>
      <c r="IA39" s="448"/>
      <c r="IB39" s="448"/>
      <c r="IC39" s="448"/>
      <c r="ID39" s="448"/>
      <c r="IE39" s="448"/>
      <c r="IF39" s="448"/>
      <c r="IG39" s="448"/>
      <c r="IH39" s="448"/>
      <c r="II39" s="448"/>
      <c r="IJ39" s="448"/>
      <c r="IK39" s="448"/>
      <c r="IL39" s="448"/>
      <c r="IM39" s="448"/>
      <c r="IN39" s="448"/>
    </row>
    <row r="40" spans="1:248" ht="30" customHeight="1">
      <c r="A40" s="448"/>
      <c r="B40" s="540" t="s">
        <v>404</v>
      </c>
      <c r="C40" s="660">
        <v>9.3206520080000814</v>
      </c>
      <c r="D40" s="661">
        <v>-3.4899785214605856</v>
      </c>
      <c r="E40" s="660">
        <v>-4.1890090615679014</v>
      </c>
      <c r="F40" s="660">
        <v>-6.6823158849603459</v>
      </c>
      <c r="G40" s="660">
        <v>-7.5014818859765597</v>
      </c>
      <c r="H40" s="660">
        <v>0.1753443550706919</v>
      </c>
      <c r="I40" s="660">
        <v>0.1753443550706919</v>
      </c>
      <c r="J40" s="448"/>
      <c r="K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48"/>
      <c r="IK40" s="448"/>
      <c r="IL40" s="448"/>
      <c r="IM40" s="448"/>
      <c r="IN40" s="448"/>
    </row>
    <row r="41" spans="1:248" ht="30" customHeight="1">
      <c r="A41" s="448"/>
      <c r="B41" s="608" t="s">
        <v>405</v>
      </c>
      <c r="C41" s="660">
        <v>6.8301219037244323</v>
      </c>
      <c r="D41" s="661">
        <v>-4.7626398729920112</v>
      </c>
      <c r="E41" s="660">
        <v>-4.8311633942992387</v>
      </c>
      <c r="F41" s="660">
        <v>-6.7481092423369944</v>
      </c>
      <c r="G41" s="660">
        <v>-9.9371160108376273</v>
      </c>
      <c r="H41" s="660">
        <v>-1.7042435226922663</v>
      </c>
      <c r="I41" s="660">
        <v>-1.7042435226922663</v>
      </c>
      <c r="J41" s="448"/>
      <c r="K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48"/>
      <c r="IK41" s="448"/>
      <c r="IL41" s="448"/>
      <c r="IM41" s="448"/>
      <c r="IN41" s="448"/>
    </row>
    <row r="42" spans="1:248" ht="30" customHeight="1">
      <c r="A42" s="448"/>
      <c r="B42" s="608" t="s">
        <v>414</v>
      </c>
      <c r="C42" s="660">
        <v>1.2074123697713333</v>
      </c>
      <c r="D42" s="661">
        <v>-2.566527644277059</v>
      </c>
      <c r="E42" s="660">
        <v>-9.0826333586389296</v>
      </c>
      <c r="F42" s="660">
        <v>-3.1212880810303716</v>
      </c>
      <c r="G42" s="660">
        <v>-10.14622716709755</v>
      </c>
      <c r="H42" s="660">
        <v>-3.04263168423509</v>
      </c>
      <c r="I42" s="660">
        <v>-3.04263168423509</v>
      </c>
      <c r="J42" s="448"/>
      <c r="K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48"/>
      <c r="IK42" s="448"/>
      <c r="IL42" s="448"/>
      <c r="IM42" s="448"/>
      <c r="IN42" s="448"/>
    </row>
    <row r="43" spans="1:248" ht="15.75" customHeight="1">
      <c r="A43" s="448"/>
      <c r="B43" s="608" t="s">
        <v>413</v>
      </c>
      <c r="C43" s="660">
        <v>1.7154190274446535</v>
      </c>
      <c r="D43" s="661">
        <v>0.94004144742399376</v>
      </c>
      <c r="E43" s="660">
        <v>-10.832090098188687</v>
      </c>
      <c r="F43" s="660">
        <v>2.4724934615597078</v>
      </c>
      <c r="G43" s="660">
        <v>-11.153683833388541</v>
      </c>
      <c r="H43" s="660">
        <v>-1.7455625851330154</v>
      </c>
      <c r="I43" s="660">
        <v>-1.7455625851330154</v>
      </c>
      <c r="J43" s="448"/>
      <c r="K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48"/>
      <c r="IK43" s="448"/>
      <c r="IL43" s="448"/>
      <c r="IM43" s="448"/>
      <c r="IN43" s="448"/>
    </row>
    <row r="44" spans="1:248">
      <c r="A44" s="448"/>
      <c r="B44" s="609" t="s">
        <v>436</v>
      </c>
      <c r="C44" s="660">
        <v>4.6509744023587558</v>
      </c>
      <c r="D44" s="661">
        <v>1.955529302752538</v>
      </c>
      <c r="E44" s="660">
        <v>-13.568909075480988</v>
      </c>
      <c r="F44" s="660">
        <v>5.2350124694595905</v>
      </c>
      <c r="G44" s="660">
        <v>-7.2745312223692622</v>
      </c>
      <c r="H44" s="660">
        <v>0.54301397213905034</v>
      </c>
      <c r="I44" s="660">
        <v>0.54301397213907876</v>
      </c>
      <c r="J44" s="448"/>
      <c r="K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48"/>
      <c r="IK44" s="448"/>
      <c r="IL44" s="448"/>
      <c r="IM44" s="448"/>
      <c r="IN44" s="448"/>
    </row>
    <row r="45" spans="1:248">
      <c r="A45" s="448"/>
      <c r="B45" s="608" t="s">
        <v>440</v>
      </c>
      <c r="C45" s="660">
        <v>10.064569142083442</v>
      </c>
      <c r="D45" s="661">
        <v>2.9917575876361724</v>
      </c>
      <c r="E45" s="660">
        <v>-10.849804854707941</v>
      </c>
      <c r="F45" s="660">
        <v>4.7452445518715507</v>
      </c>
      <c r="G45" s="660">
        <v>-2.1404708355851341</v>
      </c>
      <c r="H45" s="660">
        <v>4.2486133456277457</v>
      </c>
      <c r="I45" s="660">
        <v>4.2486133456277457</v>
      </c>
      <c r="J45" s="448"/>
      <c r="K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48"/>
      <c r="IK45" s="448"/>
      <c r="IL45" s="448"/>
      <c r="IM45" s="448"/>
      <c r="IN45" s="448"/>
    </row>
    <row r="46" spans="1:248">
      <c r="B46" s="593" t="s">
        <v>441</v>
      </c>
      <c r="C46" s="660">
        <v>16.230117932967801</v>
      </c>
      <c r="D46" s="661">
        <v>3.3750450626811528</v>
      </c>
      <c r="E46" s="660">
        <v>-4.6506871281917483</v>
      </c>
      <c r="F46" s="660">
        <v>0.74930683427831468</v>
      </c>
      <c r="G46" s="660">
        <v>3.3349947639651418</v>
      </c>
      <c r="H46" s="660">
        <v>8.1213662479563169</v>
      </c>
      <c r="I46" s="660">
        <v>8.1213662479563453</v>
      </c>
      <c r="J46" s="510"/>
    </row>
    <row r="47" spans="1:248">
      <c r="B47" s="593" t="s">
        <v>447</v>
      </c>
      <c r="C47" s="660">
        <v>9.3962536096322538</v>
      </c>
      <c r="D47" s="661">
        <v>3.9464373369827825</v>
      </c>
      <c r="E47" s="660">
        <v>2.0179524941775782</v>
      </c>
      <c r="F47" s="660">
        <v>-0.90504510494460533</v>
      </c>
      <c r="G47" s="660">
        <v>9.5890358801314051</v>
      </c>
      <c r="H47" s="660">
        <v>7.1065585799084232</v>
      </c>
      <c r="I47" s="660">
        <v>7.1065585799084232</v>
      </c>
      <c r="J47" s="448"/>
    </row>
    <row r="48" spans="1:248">
      <c r="B48" s="593" t="s">
        <v>448</v>
      </c>
      <c r="C48" s="663">
        <v>6.6175712451251201</v>
      </c>
      <c r="D48" s="663">
        <v>5.3371681651767062</v>
      </c>
      <c r="E48" s="663">
        <v>5.1080066613022836</v>
      </c>
      <c r="F48" s="663">
        <v>-2.9296934212249823</v>
      </c>
      <c r="G48" s="663">
        <v>7.6930895128194834</v>
      </c>
      <c r="H48" s="663">
        <v>6.1827493165683052</v>
      </c>
      <c r="I48" s="661">
        <v>6.1827493165683052</v>
      </c>
      <c r="J48" s="448"/>
    </row>
    <row r="49" spans="2:10">
      <c r="B49" s="610" t="s">
        <v>210</v>
      </c>
      <c r="C49" s="685" t="s">
        <v>211</v>
      </c>
      <c r="D49" s="685"/>
      <c r="E49" s="685"/>
      <c r="F49" s="685"/>
      <c r="G49" s="685"/>
      <c r="H49" s="641"/>
      <c r="I49" s="686"/>
      <c r="J49" s="448"/>
    </row>
  </sheetData>
  <mergeCells count="2">
    <mergeCell ref="C2:H2"/>
    <mergeCell ref="B2:B3"/>
  </mergeCells>
  <phoneticPr fontId="271" type="noConversion"/>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P53"/>
  <sheetViews>
    <sheetView topLeftCell="A39" workbookViewId="0">
      <selection activeCell="V68" sqref="V68"/>
    </sheetView>
  </sheetViews>
  <sheetFormatPr defaultColWidth="9.109375" defaultRowHeight="13.8"/>
  <cols>
    <col min="1" max="1" width="1.44140625" style="13" customWidth="1"/>
    <col min="2" max="2" width="11.44140625" style="13" customWidth="1"/>
    <col min="3" max="3" width="10.33203125" style="13" bestFit="1" customWidth="1"/>
    <col min="4" max="9" width="8.44140625" style="13" customWidth="1"/>
    <col min="10" max="10" width="9.44140625" style="13" customWidth="1"/>
    <col min="11" max="11" width="8.44140625" style="13" customWidth="1"/>
    <col min="12" max="12" width="8.109375" style="13" customWidth="1"/>
    <col min="13" max="15" width="8.44140625" style="13" customWidth="1"/>
    <col min="16" max="16" width="8.88671875" style="13" customWidth="1"/>
    <col min="17" max="231" width="9.109375" style="13"/>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88671875" style="13" customWidth="1"/>
    <col min="242" max="242" width="8" style="13" customWidth="1"/>
    <col min="243" max="243" width="8.44140625" style="13" customWidth="1"/>
    <col min="244" max="244" width="6.44140625" style="13" customWidth="1"/>
    <col min="245" max="245" width="7.88671875" style="13" customWidth="1"/>
    <col min="246" max="246" width="6.88671875" style="13" customWidth="1"/>
    <col min="247" max="247" width="7.109375" style="13" customWidth="1"/>
    <col min="248" max="248" width="7.44140625" style="13" customWidth="1"/>
    <col min="249" max="249" width="8" style="13" customWidth="1"/>
    <col min="250" max="250" width="7.88671875" style="13" customWidth="1"/>
    <col min="251" max="251" width="7.109375" style="13" customWidth="1"/>
    <col min="252" max="252" width="7" style="13" customWidth="1"/>
    <col min="253" max="253" width="8.88671875" style="13" customWidth="1"/>
    <col min="254" max="254" width="8.44140625" style="13" customWidth="1"/>
    <col min="255" max="255" width="9" style="13" customWidth="1"/>
    <col min="256" max="16384" width="9.109375" style="13"/>
  </cols>
  <sheetData>
    <row r="1" spans="2:16" ht="27.75" customHeight="1">
      <c r="B1" s="64" t="s">
        <v>350</v>
      </c>
      <c r="C1" s="466"/>
      <c r="D1" s="528"/>
      <c r="E1" s="528"/>
      <c r="F1" s="528"/>
      <c r="G1" s="528"/>
      <c r="H1" s="528"/>
      <c r="I1" s="528"/>
      <c r="J1" s="528"/>
      <c r="K1" s="528"/>
      <c r="L1" s="528"/>
      <c r="M1" s="528"/>
      <c r="N1" s="528"/>
      <c r="O1" s="528"/>
      <c r="P1" s="67"/>
    </row>
    <row r="2" spans="2:16" ht="15" customHeight="1">
      <c r="B2" s="858" t="s">
        <v>36</v>
      </c>
      <c r="C2" s="822" t="s">
        <v>224</v>
      </c>
      <c r="D2" s="865"/>
      <c r="E2" s="865"/>
      <c r="F2" s="865"/>
      <c r="G2" s="865"/>
      <c r="H2" s="865"/>
      <c r="I2" s="865"/>
      <c r="J2" s="865"/>
      <c r="K2" s="865"/>
      <c r="L2" s="865"/>
      <c r="M2" s="865"/>
      <c r="N2" s="865"/>
      <c r="O2" s="68"/>
    </row>
    <row r="3" spans="2:16" s="12" customFormat="1" ht="174" customHeight="1">
      <c r="B3" s="859"/>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2:16" ht="30" customHeight="1">
      <c r="B4" s="541" t="s">
        <v>364</v>
      </c>
      <c r="C4" s="73">
        <v>3218.7756735432599</v>
      </c>
      <c r="D4" s="73">
        <v>979.33655606335856</v>
      </c>
      <c r="E4" s="73">
        <v>1432.9720139142025</v>
      </c>
      <c r="F4" s="73">
        <v>417.40589352346649</v>
      </c>
      <c r="G4" s="73">
        <v>1279.9042689303226</v>
      </c>
      <c r="H4" s="73">
        <v>355.14223720275277</v>
      </c>
      <c r="I4" s="73">
        <v>504.58017430977924</v>
      </c>
      <c r="J4" s="73">
        <v>1082.9526607666937</v>
      </c>
      <c r="K4" s="73">
        <v>1259.0266319411326</v>
      </c>
      <c r="L4" s="73">
        <v>625.56048755136351</v>
      </c>
      <c r="M4" s="73">
        <v>325.9593345753305</v>
      </c>
      <c r="N4" s="76">
        <v>11481.615932321663</v>
      </c>
      <c r="O4" s="74">
        <v>1244.6606982894259</v>
      </c>
    </row>
    <row r="5" spans="2:16" ht="30" customHeight="1">
      <c r="B5" s="540" t="s">
        <v>365</v>
      </c>
      <c r="C5" s="73">
        <v>3297.61046448044</v>
      </c>
      <c r="D5" s="73">
        <v>1008.772492446428</v>
      </c>
      <c r="E5" s="73">
        <v>1375.3723345850749</v>
      </c>
      <c r="F5" s="73">
        <v>432.24245653897549</v>
      </c>
      <c r="G5" s="73">
        <v>1346.5512626658076</v>
      </c>
      <c r="H5" s="73">
        <v>331.09830455778774</v>
      </c>
      <c r="I5" s="73">
        <v>471.24389086014327</v>
      </c>
      <c r="J5" s="73">
        <v>1107.0734214640513</v>
      </c>
      <c r="K5" s="73">
        <v>1273.9331338354623</v>
      </c>
      <c r="L5" s="73">
        <v>633.30230556441347</v>
      </c>
      <c r="M5" s="73">
        <v>336.76279562253626</v>
      </c>
      <c r="N5" s="76">
        <v>11613.96286262112</v>
      </c>
      <c r="O5" s="74">
        <v>1259.0077225806031</v>
      </c>
    </row>
    <row r="6" spans="2:16" ht="30" customHeight="1">
      <c r="B6" s="540" t="s">
        <v>366</v>
      </c>
      <c r="C6" s="73">
        <v>3404.6997883221698</v>
      </c>
      <c r="D6" s="73">
        <v>1049.6188906558505</v>
      </c>
      <c r="E6" s="73">
        <v>1578.7528768032976</v>
      </c>
      <c r="F6" s="73">
        <v>466.04048397342649</v>
      </c>
      <c r="G6" s="73">
        <v>1421.0571900919049</v>
      </c>
      <c r="H6" s="73">
        <v>312.89527394248148</v>
      </c>
      <c r="I6" s="73">
        <v>444.66389795971151</v>
      </c>
      <c r="J6" s="73">
        <v>1117.8566353804238</v>
      </c>
      <c r="K6" s="73">
        <v>1293.9261081748225</v>
      </c>
      <c r="L6" s="73">
        <v>655.73318764361898</v>
      </c>
      <c r="M6" s="73">
        <v>354.26003535839271</v>
      </c>
      <c r="N6" s="76">
        <v>12099.504368306101</v>
      </c>
      <c r="O6" s="74">
        <v>1311.6426855576451</v>
      </c>
    </row>
    <row r="7" spans="2:16" ht="30" customHeight="1">
      <c r="B7" s="540" t="s">
        <v>367</v>
      </c>
      <c r="C7" s="73">
        <v>3469.2018343728801</v>
      </c>
      <c r="D7" s="73">
        <v>1168.7872891591351</v>
      </c>
      <c r="E7" s="73">
        <v>1763.67790277425</v>
      </c>
      <c r="F7" s="73">
        <v>487.3427987075047</v>
      </c>
      <c r="G7" s="73">
        <v>1470.6616000437625</v>
      </c>
      <c r="H7" s="73">
        <v>293.32669347781848</v>
      </c>
      <c r="I7" s="73">
        <v>417.79927568427831</v>
      </c>
      <c r="J7" s="73">
        <v>1146.2547708350912</v>
      </c>
      <c r="K7" s="73">
        <v>1331.2642444287476</v>
      </c>
      <c r="L7" s="73">
        <v>675.05659907051574</v>
      </c>
      <c r="M7" s="73">
        <v>407.53837627974576</v>
      </c>
      <c r="N7" s="76">
        <v>12630.911384833731</v>
      </c>
      <c r="O7" s="74">
        <v>1369.2496837507501</v>
      </c>
    </row>
    <row r="8" spans="2:16" ht="30" customHeight="1">
      <c r="B8" s="540" t="s">
        <v>368</v>
      </c>
      <c r="C8" s="73">
        <v>3677.8850746464</v>
      </c>
      <c r="D8" s="73">
        <v>1220.2258497985324</v>
      </c>
      <c r="E8" s="73">
        <v>1663.97147689081</v>
      </c>
      <c r="F8" s="73">
        <v>528.08912694198739</v>
      </c>
      <c r="G8" s="73">
        <v>1518.0040321694673</v>
      </c>
      <c r="H8" s="73">
        <v>289.68735425070025</v>
      </c>
      <c r="I8" s="73">
        <v>404.95464865143447</v>
      </c>
      <c r="J8" s="73">
        <v>1135.4039011104746</v>
      </c>
      <c r="K8" s="73">
        <v>1338.98534977596</v>
      </c>
      <c r="L8" s="73">
        <v>677.0388587215715</v>
      </c>
      <c r="M8" s="73">
        <v>438.53860179513822</v>
      </c>
      <c r="N8" s="76">
        <v>12892.784274752474</v>
      </c>
      <c r="O8" s="74">
        <v>1397.6379259590421</v>
      </c>
    </row>
    <row r="9" spans="2:16" ht="30" customHeight="1">
      <c r="B9" s="540" t="s">
        <v>369</v>
      </c>
      <c r="C9" s="73">
        <v>3588.0926655276626</v>
      </c>
      <c r="D9" s="73">
        <v>1292.3175362208776</v>
      </c>
      <c r="E9" s="73">
        <v>1741.7419081329226</v>
      </c>
      <c r="F9" s="73">
        <v>550.51807104885802</v>
      </c>
      <c r="G9" s="73">
        <v>1597.8580103107427</v>
      </c>
      <c r="H9" s="73">
        <v>265.22363286523148</v>
      </c>
      <c r="I9" s="73">
        <v>408.98781887311327</v>
      </c>
      <c r="J9" s="73">
        <v>1139.505376314537</v>
      </c>
      <c r="K9" s="73">
        <v>1382.3949311819827</v>
      </c>
      <c r="L9" s="73">
        <v>675.51126037074596</v>
      </c>
      <c r="M9" s="73">
        <v>450.757497918929</v>
      </c>
      <c r="N9" s="76">
        <v>13092.908708765603</v>
      </c>
      <c r="O9" s="74">
        <v>1419.3323476547164</v>
      </c>
    </row>
    <row r="10" spans="2:16" ht="30" customHeight="1">
      <c r="B10" s="540" t="s">
        <v>370</v>
      </c>
      <c r="C10" s="74">
        <v>3639.0953169580976</v>
      </c>
      <c r="D10" s="74">
        <v>1259.4125795185923</v>
      </c>
      <c r="E10" s="74">
        <v>1830.817193059695</v>
      </c>
      <c r="F10" s="74">
        <v>593.42663563232679</v>
      </c>
      <c r="G10" s="74">
        <v>1689.9566308722926</v>
      </c>
      <c r="H10" s="73">
        <v>273.55604765146222</v>
      </c>
      <c r="I10" s="74">
        <v>428.73978646482152</v>
      </c>
      <c r="J10" s="74">
        <v>1129.923466506182</v>
      </c>
      <c r="K10" s="74">
        <v>1393.311449269115</v>
      </c>
      <c r="L10" s="74">
        <v>694.23910079318694</v>
      </c>
      <c r="M10" s="74">
        <v>450.31326357352577</v>
      </c>
      <c r="N10" s="76">
        <v>13382.791470299297</v>
      </c>
      <c r="O10" s="74">
        <v>1450.7569905376836</v>
      </c>
    </row>
    <row r="11" spans="2:16" ht="30" customHeight="1">
      <c r="B11" s="540" t="s">
        <v>371</v>
      </c>
      <c r="C11" s="74">
        <v>3540.1120603695572</v>
      </c>
      <c r="D11" s="74">
        <v>1186.573901656865</v>
      </c>
      <c r="E11" s="74">
        <v>1865.840706418355</v>
      </c>
      <c r="F11" s="74">
        <v>631.879458989059</v>
      </c>
      <c r="G11" s="74">
        <v>1785.1645171677051</v>
      </c>
      <c r="H11" s="73">
        <v>292.57705278476351</v>
      </c>
      <c r="I11" s="74">
        <v>446.22999269364124</v>
      </c>
      <c r="J11" s="74">
        <v>1106.1100189674594</v>
      </c>
      <c r="K11" s="74">
        <v>1327.3196120605776</v>
      </c>
      <c r="L11" s="74">
        <v>693.35616638196939</v>
      </c>
      <c r="M11" s="74">
        <v>413.38535244236675</v>
      </c>
      <c r="N11" s="76">
        <v>13288.548839932319</v>
      </c>
      <c r="O11" s="74">
        <v>1440.5406500144836</v>
      </c>
    </row>
    <row r="12" spans="2:16" ht="30" customHeight="1">
      <c r="B12" s="540" t="s">
        <v>372</v>
      </c>
      <c r="C12" s="74">
        <v>3442.274120676705</v>
      </c>
      <c r="D12" s="74">
        <v>1219.5620931037724</v>
      </c>
      <c r="E12" s="74">
        <v>2192.53523897368</v>
      </c>
      <c r="F12" s="74">
        <v>650.73851342952082</v>
      </c>
      <c r="G12" s="74">
        <v>1883.6503119176102</v>
      </c>
      <c r="H12" s="73">
        <v>309.84594192545575</v>
      </c>
      <c r="I12" s="74">
        <v>457.693795213626</v>
      </c>
      <c r="J12" s="74">
        <v>1078.8152784375168</v>
      </c>
      <c r="K12" s="74">
        <v>1373.9834552049551</v>
      </c>
      <c r="L12" s="74">
        <v>710.14456065024319</v>
      </c>
      <c r="M12" s="74">
        <v>448.86106252993227</v>
      </c>
      <c r="N12" s="76">
        <v>13768.104372063019</v>
      </c>
      <c r="O12" s="74">
        <v>1492.5267055495831</v>
      </c>
    </row>
    <row r="13" spans="2:16" ht="30" customHeight="1">
      <c r="B13" s="540" t="s">
        <v>373</v>
      </c>
      <c r="C13" s="74">
        <v>3376.9204821599551</v>
      </c>
      <c r="D13" s="74">
        <v>1190.9485704655024</v>
      </c>
      <c r="E13" s="74">
        <v>2253.3041552944997</v>
      </c>
      <c r="F13" s="74">
        <v>674.34913176244879</v>
      </c>
      <c r="G13" s="74">
        <v>1931.0780734774253</v>
      </c>
      <c r="H13" s="73">
        <v>337.03918396749651</v>
      </c>
      <c r="I13" s="74">
        <v>475.38531006552296</v>
      </c>
      <c r="J13" s="74">
        <v>1050.2381749157116</v>
      </c>
      <c r="K13" s="74">
        <v>1416.7795850911348</v>
      </c>
      <c r="L13" s="74">
        <v>730.03544821614651</v>
      </c>
      <c r="M13" s="74">
        <v>470.27638767606447</v>
      </c>
      <c r="N13" s="76">
        <v>13906.354503091907</v>
      </c>
      <c r="O13" s="74">
        <v>1507.513664322574</v>
      </c>
    </row>
    <row r="14" spans="2:16" ht="30" customHeight="1">
      <c r="B14" s="540" t="s">
        <v>374</v>
      </c>
      <c r="C14" s="74">
        <v>3331.3147000529802</v>
      </c>
      <c r="D14" s="74">
        <v>1225.67355969449</v>
      </c>
      <c r="E14" s="74">
        <v>2101.2100508130575</v>
      </c>
      <c r="F14" s="74">
        <v>690.04350932099874</v>
      </c>
      <c r="G14" s="74">
        <v>1978.5192437641476</v>
      </c>
      <c r="H14" s="73">
        <v>302.93596641781676</v>
      </c>
      <c r="I14" s="74">
        <v>468.59834772696075</v>
      </c>
      <c r="J14" s="74">
        <v>1100.3472358146316</v>
      </c>
      <c r="K14" s="74">
        <v>1346.441527837065</v>
      </c>
      <c r="L14" s="74">
        <v>686.94099422413831</v>
      </c>
      <c r="M14" s="74">
        <v>459.16718960818775</v>
      </c>
      <c r="N14" s="76">
        <v>13691.192325274475</v>
      </c>
      <c r="O14" s="74">
        <v>1484.1890810874015</v>
      </c>
    </row>
    <row r="15" spans="2:16" ht="30" customHeight="1">
      <c r="B15" s="540" t="s">
        <v>375</v>
      </c>
      <c r="C15" s="73">
        <v>3558.0917988892224</v>
      </c>
      <c r="D15" s="74">
        <v>1234.7451906966023</v>
      </c>
      <c r="E15" s="74">
        <v>1914.780843992535</v>
      </c>
      <c r="F15" s="74">
        <v>707.38756018707818</v>
      </c>
      <c r="G15" s="74">
        <v>2015.5674364456925</v>
      </c>
      <c r="H15" s="73">
        <v>301.65805414813678</v>
      </c>
      <c r="I15" s="74">
        <v>452.51173298472378</v>
      </c>
      <c r="J15" s="74">
        <v>1077.7275716745341</v>
      </c>
      <c r="K15" s="74">
        <v>1321.2947398379099</v>
      </c>
      <c r="L15" s="74">
        <v>662.55539715098223</v>
      </c>
      <c r="M15" s="74">
        <v>424.36476462718326</v>
      </c>
      <c r="N15" s="76">
        <v>13670.685090634597</v>
      </c>
      <c r="O15" s="74">
        <v>1481.9660012406873</v>
      </c>
    </row>
    <row r="16" spans="2:16" ht="30" customHeight="1">
      <c r="B16" s="540" t="s">
        <v>376</v>
      </c>
      <c r="C16" s="73">
        <v>3587.9911152622403</v>
      </c>
      <c r="D16" s="74">
        <v>1198.7937081990999</v>
      </c>
      <c r="E16" s="74">
        <v>1722.5655537814775</v>
      </c>
      <c r="F16" s="74">
        <v>727.87760925505972</v>
      </c>
      <c r="G16" s="74">
        <v>2054.1781736267849</v>
      </c>
      <c r="H16" s="73">
        <v>282.584226832399</v>
      </c>
      <c r="I16" s="74">
        <v>456.23864099032824</v>
      </c>
      <c r="J16" s="74">
        <v>1143.4522826536399</v>
      </c>
      <c r="K16" s="74">
        <v>1363.4437696220275</v>
      </c>
      <c r="L16" s="74">
        <v>663.16173883697684</v>
      </c>
      <c r="M16" s="74">
        <v>399.60860620181899</v>
      </c>
      <c r="N16" s="76">
        <v>13599.895425261853</v>
      </c>
      <c r="O16" s="74">
        <v>1474.2920714686177</v>
      </c>
    </row>
    <row r="17" spans="2:15" ht="30" customHeight="1">
      <c r="B17" s="607" t="s">
        <v>377</v>
      </c>
      <c r="C17" s="73">
        <v>3606.1283001234024</v>
      </c>
      <c r="D17" s="74">
        <v>1200.4661922737448</v>
      </c>
      <c r="E17" s="74">
        <v>1631.7720458257227</v>
      </c>
      <c r="F17" s="74">
        <v>733.67487339740023</v>
      </c>
      <c r="G17" s="75">
        <v>2083.9835571473677</v>
      </c>
      <c r="H17" s="73">
        <v>245.92786462305924</v>
      </c>
      <c r="I17" s="74">
        <v>446.71836160732073</v>
      </c>
      <c r="J17" s="74">
        <v>1170.0972145840701</v>
      </c>
      <c r="K17" s="74">
        <v>1343.1601004993549</v>
      </c>
      <c r="L17" s="74">
        <v>666.58304363856428</v>
      </c>
      <c r="M17" s="74">
        <v>394.87162307248121</v>
      </c>
      <c r="N17" s="76">
        <v>13523.383176792486</v>
      </c>
      <c r="O17" s="74">
        <v>1465.9977870082316</v>
      </c>
    </row>
    <row r="18" spans="2:15" ht="30" customHeight="1">
      <c r="B18" s="607" t="s">
        <v>378</v>
      </c>
      <c r="C18" s="73">
        <v>3627.0823095200076</v>
      </c>
      <c r="D18" s="74">
        <v>1212.329618422805</v>
      </c>
      <c r="E18" s="74">
        <v>1861.0825335017676</v>
      </c>
      <c r="F18" s="74">
        <v>743.82748620865925</v>
      </c>
      <c r="G18" s="75">
        <v>2129.9366328738552</v>
      </c>
      <c r="H18" s="73">
        <v>240.62618344486125</v>
      </c>
      <c r="I18" s="74">
        <v>430.58823479266823</v>
      </c>
      <c r="J18" s="74">
        <v>1150.2674333638251</v>
      </c>
      <c r="K18" s="74">
        <v>1394.6707074369574</v>
      </c>
      <c r="L18" s="74">
        <v>691.2465552675942</v>
      </c>
      <c r="M18" s="74">
        <v>402.25889127724702</v>
      </c>
      <c r="N18" s="76">
        <v>13883.916586110246</v>
      </c>
      <c r="O18" s="74">
        <v>1505.0812895085082</v>
      </c>
    </row>
    <row r="19" spans="2:15" ht="30" customHeight="1">
      <c r="B19" s="607" t="s">
        <v>379</v>
      </c>
      <c r="C19" s="74">
        <v>3542.0871925304677</v>
      </c>
      <c r="D19" s="74">
        <v>1263.0798816162924</v>
      </c>
      <c r="E19" s="74">
        <v>1936.639745531545</v>
      </c>
      <c r="F19" s="74">
        <v>746.71005903908008</v>
      </c>
      <c r="G19" s="75">
        <v>2176.7470871344576</v>
      </c>
      <c r="H19" s="73">
        <v>311.18422728579401</v>
      </c>
      <c r="I19" s="74">
        <v>433.40426464910098</v>
      </c>
      <c r="J19" s="74">
        <v>1173.2361431648249</v>
      </c>
      <c r="K19" s="74">
        <v>1351.5774007018574</v>
      </c>
      <c r="L19" s="74">
        <v>689.12074577437261</v>
      </c>
      <c r="M19" s="74">
        <v>423.98065320720224</v>
      </c>
      <c r="N19" s="76">
        <v>14047.767400634995</v>
      </c>
      <c r="O19" s="74">
        <v>1522.8434817316049</v>
      </c>
    </row>
    <row r="20" spans="2:15" ht="30" customHeight="1">
      <c r="B20" s="607" t="s">
        <v>380</v>
      </c>
      <c r="C20" s="74">
        <v>3632.6981171564103</v>
      </c>
      <c r="D20" s="74">
        <v>1301.1999245815873</v>
      </c>
      <c r="E20" s="74">
        <v>2034.6376918340602</v>
      </c>
      <c r="F20" s="74">
        <v>746.50354592683868</v>
      </c>
      <c r="G20" s="75">
        <v>2113.16319446121</v>
      </c>
      <c r="H20" s="73">
        <v>338.047116634764</v>
      </c>
      <c r="I20" s="74">
        <v>422.77955261670797</v>
      </c>
      <c r="J20" s="74">
        <v>1137.4656392027989</v>
      </c>
      <c r="K20" s="74">
        <v>1276.1222679585949</v>
      </c>
      <c r="L20" s="74">
        <v>670.36847878216804</v>
      </c>
      <c r="M20" s="74">
        <v>434.47216514614774</v>
      </c>
      <c r="N20" s="76">
        <v>14107.457694301287</v>
      </c>
      <c r="O20" s="74">
        <v>1529.3141878616229</v>
      </c>
    </row>
    <row r="21" spans="2:15" ht="30" customHeight="1">
      <c r="B21" s="607" t="s">
        <v>381</v>
      </c>
      <c r="C21" s="75">
        <v>3748.5450026285325</v>
      </c>
      <c r="D21" s="74">
        <v>1320.9068375280299</v>
      </c>
      <c r="E21" s="74">
        <v>2173.837247279665</v>
      </c>
      <c r="F21" s="74">
        <v>759.56569104308403</v>
      </c>
      <c r="G21" s="75">
        <v>2079.2587546299601</v>
      </c>
      <c r="H21" s="73">
        <v>364.85253784922497</v>
      </c>
      <c r="I21" s="74">
        <v>439.13749097016853</v>
      </c>
      <c r="J21" s="74">
        <v>1183.7371837510741</v>
      </c>
      <c r="K21" s="74">
        <v>1317.651793641995</v>
      </c>
      <c r="L21" s="74">
        <v>697.30338595908449</v>
      </c>
      <c r="M21" s="74">
        <v>430.7216569673015</v>
      </c>
      <c r="N21" s="76">
        <v>14515.517582248121</v>
      </c>
      <c r="O21" s="74">
        <v>1573.5497822300117</v>
      </c>
    </row>
    <row r="22" spans="2:15" ht="30" customHeight="1">
      <c r="B22" s="607" t="s">
        <v>382</v>
      </c>
      <c r="C22" s="75">
        <v>3833.9765705001173</v>
      </c>
      <c r="D22" s="74">
        <v>1325.4017473348224</v>
      </c>
      <c r="E22" s="74">
        <v>2067.1969405495024</v>
      </c>
      <c r="F22" s="74">
        <v>767.31751769420543</v>
      </c>
      <c r="G22" s="75">
        <v>1927.9022157549177</v>
      </c>
      <c r="H22" s="73">
        <v>395.05270365194121</v>
      </c>
      <c r="I22" s="74">
        <v>458.54769065963126</v>
      </c>
      <c r="J22" s="74">
        <v>1241.5578078176889</v>
      </c>
      <c r="K22" s="74">
        <v>1391.2861157123475</v>
      </c>
      <c r="L22" s="74">
        <v>744.23333603984224</v>
      </c>
      <c r="M22" s="74">
        <v>441.07572362068822</v>
      </c>
      <c r="N22" s="76">
        <v>14593.548369335706</v>
      </c>
      <c r="O22" s="74">
        <v>1582.0086833565597</v>
      </c>
    </row>
    <row r="23" spans="2:15" ht="30" customHeight="1">
      <c r="B23" s="607" t="s">
        <v>383</v>
      </c>
      <c r="C23" s="75">
        <v>3832.6799011086027</v>
      </c>
      <c r="D23" s="74">
        <v>1359.6405565592124</v>
      </c>
      <c r="E23" s="74">
        <v>2109.9483472208126</v>
      </c>
      <c r="F23" s="74">
        <v>777.90974979101827</v>
      </c>
      <c r="G23" s="75">
        <v>1791.3292305233701</v>
      </c>
      <c r="H23" s="73">
        <v>323.06913899279073</v>
      </c>
      <c r="I23" s="74">
        <v>445.90391453487302</v>
      </c>
      <c r="J23" s="74">
        <v>1222.1448604125214</v>
      </c>
      <c r="K23" s="74">
        <v>1436.6436419902273</v>
      </c>
      <c r="L23" s="74">
        <v>786.17911386354547</v>
      </c>
      <c r="M23" s="74">
        <v>446.53129660762949</v>
      </c>
      <c r="N23" s="76">
        <v>14531.979751604604</v>
      </c>
      <c r="O23" s="74">
        <v>1575.3343581405261</v>
      </c>
    </row>
    <row r="24" spans="2:15" ht="30" customHeight="1">
      <c r="B24" s="607" t="s">
        <v>384</v>
      </c>
      <c r="C24" s="75">
        <v>3879.0637724784351</v>
      </c>
      <c r="D24" s="74">
        <v>1350.8967271361826</v>
      </c>
      <c r="E24" s="74">
        <v>2201.1519525164904</v>
      </c>
      <c r="F24" s="74">
        <v>802.71524001566195</v>
      </c>
      <c r="G24" s="75">
        <v>1708.8313579615651</v>
      </c>
      <c r="H24" s="73">
        <v>363.21317797089074</v>
      </c>
      <c r="I24" s="74">
        <v>442.59193755707156</v>
      </c>
      <c r="J24" s="74">
        <v>1294.7188221249801</v>
      </c>
      <c r="K24" s="74">
        <v>1510.3098128445226</v>
      </c>
      <c r="L24" s="74">
        <v>862.98715457049423</v>
      </c>
      <c r="M24" s="74">
        <v>449.20836973694946</v>
      </c>
      <c r="N24" s="76">
        <v>14865.688324913242</v>
      </c>
      <c r="O24" s="74">
        <v>1611.5099233508415</v>
      </c>
    </row>
    <row r="25" spans="2:15" ht="30" customHeight="1">
      <c r="B25" s="607" t="s">
        <v>385</v>
      </c>
      <c r="C25" s="75">
        <v>3820.2720172781051</v>
      </c>
      <c r="D25" s="74">
        <v>1349.5266091123801</v>
      </c>
      <c r="E25" s="74">
        <v>2189.0965152289027</v>
      </c>
      <c r="F25" s="74">
        <v>826.56433076343478</v>
      </c>
      <c r="G25" s="75">
        <v>1626.6028926233125</v>
      </c>
      <c r="H25" s="73">
        <v>344.6423482605295</v>
      </c>
      <c r="I25" s="74">
        <v>421.02040823672098</v>
      </c>
      <c r="J25" s="74">
        <v>1288.8780510289075</v>
      </c>
      <c r="K25" s="74">
        <v>1511.4789101772301</v>
      </c>
      <c r="L25" s="74">
        <v>902.57003017578154</v>
      </c>
      <c r="M25" s="74">
        <v>453.03464145930599</v>
      </c>
      <c r="N25" s="76">
        <v>14733.686754344611</v>
      </c>
      <c r="O25" s="74">
        <v>1597.2003376646712</v>
      </c>
    </row>
    <row r="26" spans="2:15" ht="30" customHeight="1">
      <c r="B26" s="607" t="s">
        <v>386</v>
      </c>
      <c r="C26" s="75">
        <v>3857.0237602628349</v>
      </c>
      <c r="D26" s="74">
        <v>1390.8071565494824</v>
      </c>
      <c r="E26" s="74">
        <v>2159.4545125087775</v>
      </c>
      <c r="F26" s="74">
        <v>852.02838237004892</v>
      </c>
      <c r="G26" s="75">
        <v>1587.8694281356352</v>
      </c>
      <c r="H26" s="73">
        <v>358.80282865023673</v>
      </c>
      <c r="I26" s="74">
        <v>431.19637410546301</v>
      </c>
      <c r="J26" s="74">
        <v>1271.697570872275</v>
      </c>
      <c r="K26" s="74">
        <v>1522.2477421578026</v>
      </c>
      <c r="L26" s="74">
        <v>943.93880098702425</v>
      </c>
      <c r="M26" s="74">
        <v>456.43801931610625</v>
      </c>
      <c r="N26" s="76">
        <v>14831.504575915684</v>
      </c>
      <c r="O26" s="74">
        <v>1607.8042455831608</v>
      </c>
    </row>
    <row r="27" spans="2:15" ht="30" customHeight="1">
      <c r="B27" s="607" t="s">
        <v>387</v>
      </c>
      <c r="C27" s="75">
        <v>3938.4841988146873</v>
      </c>
      <c r="D27" s="74">
        <v>1403.0961385048199</v>
      </c>
      <c r="E27" s="74">
        <v>2133.2362444315399</v>
      </c>
      <c r="F27" s="74">
        <v>880.00053959870604</v>
      </c>
      <c r="G27" s="75">
        <v>1644.3703955256799</v>
      </c>
      <c r="H27" s="73">
        <v>302.08268232503519</v>
      </c>
      <c r="I27" s="74">
        <v>447.10122913836148</v>
      </c>
      <c r="J27" s="74">
        <v>1274.6595468538526</v>
      </c>
      <c r="K27" s="74">
        <v>1493.2227349553002</v>
      </c>
      <c r="L27" s="74">
        <v>963.52611481670556</v>
      </c>
      <c r="M27" s="74">
        <v>460.56304713243975</v>
      </c>
      <c r="N27" s="76">
        <v>14940.342872097128</v>
      </c>
      <c r="O27" s="74">
        <v>1619.6028243306416</v>
      </c>
    </row>
    <row r="28" spans="2:15" ht="30" customHeight="1">
      <c r="B28" s="607" t="s">
        <v>388</v>
      </c>
      <c r="C28" s="75">
        <v>4010.1605132621476</v>
      </c>
      <c r="D28" s="74">
        <v>1386.5968591482799</v>
      </c>
      <c r="E28" s="74">
        <v>2123.183454106952</v>
      </c>
      <c r="F28" s="74">
        <v>947.07308738306142</v>
      </c>
      <c r="G28" s="75">
        <v>1642.2899601862948</v>
      </c>
      <c r="H28" s="73">
        <v>238.47042724254575</v>
      </c>
      <c r="I28" s="74">
        <v>464.567769389847</v>
      </c>
      <c r="J28" s="74">
        <v>1298.6971032618976</v>
      </c>
      <c r="K28" s="74">
        <v>1504.2249668994725</v>
      </c>
      <c r="L28" s="74">
        <v>1021.2360685162564</v>
      </c>
      <c r="M28" s="74">
        <v>463.80537021322175</v>
      </c>
      <c r="N28" s="76">
        <v>15100.305579609976</v>
      </c>
      <c r="O28" s="74">
        <v>1636.9435276259617</v>
      </c>
    </row>
    <row r="29" spans="2:15" ht="30" customHeight="1">
      <c r="B29" s="607" t="s">
        <v>389</v>
      </c>
      <c r="C29" s="75">
        <v>4052.7297689951847</v>
      </c>
      <c r="D29" s="74">
        <v>1369.373948557715</v>
      </c>
      <c r="E29" s="74">
        <v>2143.0596786818223</v>
      </c>
      <c r="F29" s="74">
        <v>1015.0301104121737</v>
      </c>
      <c r="G29" s="75">
        <v>1653.9262546782675</v>
      </c>
      <c r="H29" s="73">
        <v>255.66414897026473</v>
      </c>
      <c r="I29" s="74">
        <v>478.17939376838501</v>
      </c>
      <c r="J29" s="74">
        <v>1315.2713336801176</v>
      </c>
      <c r="K29" s="74">
        <v>1505.3963501657377</v>
      </c>
      <c r="L29" s="74">
        <v>1076.795599550745</v>
      </c>
      <c r="M29" s="74">
        <v>464.84773000998649</v>
      </c>
      <c r="N29" s="76">
        <v>15330.274317470401</v>
      </c>
      <c r="O29" s="74">
        <v>1661.8732110030485</v>
      </c>
    </row>
    <row r="30" spans="2:15" ht="30" customHeight="1">
      <c r="B30" s="607" t="s">
        <v>390</v>
      </c>
      <c r="C30" s="75">
        <v>4070.0309487233126</v>
      </c>
      <c r="D30" s="74">
        <v>1387.007379981945</v>
      </c>
      <c r="E30" s="74">
        <v>2183.0762801151827</v>
      </c>
      <c r="F30" s="74">
        <v>1080.2058229036668</v>
      </c>
      <c r="G30" s="75">
        <v>1665.71247934235</v>
      </c>
      <c r="H30" s="73">
        <v>323.95434140858299</v>
      </c>
      <c r="I30" s="74">
        <v>481.62837365556976</v>
      </c>
      <c r="J30" s="74">
        <v>1324.5200900863852</v>
      </c>
      <c r="K30" s="74">
        <v>1548.0202277416527</v>
      </c>
      <c r="L30" s="74">
        <v>1083.4598446172524</v>
      </c>
      <c r="M30" s="74">
        <v>466.58035304708528</v>
      </c>
      <c r="N30" s="76">
        <v>15614.196141622988</v>
      </c>
      <c r="O30" s="74">
        <v>1692.6516604819722</v>
      </c>
    </row>
    <row r="31" spans="2:15" ht="30" customHeight="1">
      <c r="B31" s="607" t="s">
        <v>391</v>
      </c>
      <c r="C31" s="75">
        <v>4082.4693785850473</v>
      </c>
      <c r="D31" s="74">
        <v>1487.38612571973</v>
      </c>
      <c r="E31" s="74">
        <v>2225.8679392148124</v>
      </c>
      <c r="F31" s="74">
        <v>1289.4722878237826</v>
      </c>
      <c r="G31" s="75">
        <v>1670.1468629590349</v>
      </c>
      <c r="H31" s="73">
        <v>362.05002730418073</v>
      </c>
      <c r="I31" s="74">
        <v>469.83095412688152</v>
      </c>
      <c r="J31" s="74">
        <v>1321.730574221345</v>
      </c>
      <c r="K31" s="74">
        <v>1633.6425051827725</v>
      </c>
      <c r="L31" s="74">
        <v>1064.0430635300904</v>
      </c>
      <c r="M31" s="74">
        <v>472.55313430470005</v>
      </c>
      <c r="N31" s="76">
        <v>16079.192852972377</v>
      </c>
      <c r="O31" s="74">
        <v>1743.0594719661685</v>
      </c>
    </row>
    <row r="32" spans="2:15" ht="30" customHeight="1">
      <c r="B32" s="540" t="s">
        <v>392</v>
      </c>
      <c r="C32" s="75">
        <v>4241.9628959411475</v>
      </c>
      <c r="D32" s="74">
        <v>1646.9548638761526</v>
      </c>
      <c r="E32" s="74">
        <v>2245.1298666313323</v>
      </c>
      <c r="F32" s="74">
        <v>1349.3211680268951</v>
      </c>
      <c r="G32" s="75">
        <v>1705.131401981675</v>
      </c>
      <c r="H32" s="73">
        <v>338.17934726110968</v>
      </c>
      <c r="I32" s="74">
        <v>409.65526469789552</v>
      </c>
      <c r="J32" s="74">
        <v>1359.6432850629974</v>
      </c>
      <c r="K32" s="74">
        <v>1688.1138784259251</v>
      </c>
      <c r="L32" s="74">
        <v>1058.1787905535978</v>
      </c>
      <c r="M32" s="74">
        <v>451.16432884633105</v>
      </c>
      <c r="N32" s="76">
        <v>16493.435091305058</v>
      </c>
      <c r="O32" s="74">
        <v>1787.9652619406181</v>
      </c>
    </row>
    <row r="33" spans="2:15" ht="30" customHeight="1">
      <c r="B33" s="540" t="s">
        <v>393</v>
      </c>
      <c r="C33" s="75">
        <v>3913.4264495050047</v>
      </c>
      <c r="D33" s="74">
        <v>1394.2513997515557</v>
      </c>
      <c r="E33" s="74">
        <v>2252.1772636242004</v>
      </c>
      <c r="F33" s="74">
        <v>1437.6734841130974</v>
      </c>
      <c r="G33" s="75">
        <v>1759.5612331235025</v>
      </c>
      <c r="H33" s="73">
        <v>375.28421343296498</v>
      </c>
      <c r="I33" s="74">
        <v>431.5567598139678</v>
      </c>
      <c r="J33" s="74">
        <v>1366.2167045644148</v>
      </c>
      <c r="K33" s="74">
        <v>1727.161210001075</v>
      </c>
      <c r="L33" s="74">
        <v>1029.0879478399377</v>
      </c>
      <c r="M33" s="74">
        <v>446.8708662931528</v>
      </c>
      <c r="N33" s="76">
        <v>16133.267532062877</v>
      </c>
      <c r="O33" s="74">
        <v>1748.9214192942525</v>
      </c>
    </row>
    <row r="34" spans="2:15" ht="30" customHeight="1">
      <c r="B34" s="540" t="s">
        <v>394</v>
      </c>
      <c r="C34" s="75">
        <v>3788.4038614905671</v>
      </c>
      <c r="D34" s="74">
        <v>1185.1221460880263</v>
      </c>
      <c r="E34" s="74">
        <v>2285.0750606807701</v>
      </c>
      <c r="F34" s="74">
        <v>1548.210107784485</v>
      </c>
      <c r="G34" s="75">
        <v>1786.6585886292025</v>
      </c>
      <c r="H34" s="73">
        <v>399.92156179248525</v>
      </c>
      <c r="I34" s="74">
        <v>423.9685473357743</v>
      </c>
      <c r="J34" s="74">
        <v>1375.6838422544374</v>
      </c>
      <c r="K34" s="74">
        <v>1741.5898448391224</v>
      </c>
      <c r="L34" s="74">
        <v>1049.6215931043228</v>
      </c>
      <c r="M34" s="74">
        <v>424.73495863842953</v>
      </c>
      <c r="N34" s="76">
        <v>16008.990112637624</v>
      </c>
      <c r="O34" s="74">
        <v>1735.4491676046625</v>
      </c>
    </row>
    <row r="35" spans="2:15" ht="30" customHeight="1">
      <c r="B35" s="540" t="s">
        <v>395</v>
      </c>
      <c r="C35" s="75">
        <v>3964.0777666060826</v>
      </c>
      <c r="D35" s="74">
        <v>937.18027693115766</v>
      </c>
      <c r="E35" s="74">
        <v>2317.431582674415</v>
      </c>
      <c r="F35" s="74">
        <v>1566.7088297058974</v>
      </c>
      <c r="G35" s="75">
        <v>1824.7523389935527</v>
      </c>
      <c r="H35" s="73">
        <v>404.25419485317104</v>
      </c>
      <c r="I35" s="74">
        <v>440.91576327340601</v>
      </c>
      <c r="J35" s="74">
        <v>1454.06547005627</v>
      </c>
      <c r="K35" s="74">
        <v>1761.2417497885699</v>
      </c>
      <c r="L35" s="74">
        <v>1126.7870011595776</v>
      </c>
      <c r="M35" s="74">
        <v>391.18417138019151</v>
      </c>
      <c r="N35" s="76">
        <v>16188.599145422289</v>
      </c>
      <c r="O35" s="74">
        <v>1754.9196241573445</v>
      </c>
    </row>
    <row r="36" spans="2:15" ht="30" customHeight="1">
      <c r="B36" s="540" t="s">
        <v>396</v>
      </c>
      <c r="C36" s="75">
        <v>4061.1307636090605</v>
      </c>
      <c r="D36" s="74">
        <v>921.03470598707872</v>
      </c>
      <c r="E36" s="74">
        <v>2336.6270119751352</v>
      </c>
      <c r="F36" s="74">
        <v>1675.8282333038319</v>
      </c>
      <c r="G36" s="75">
        <v>1838.5544581400823</v>
      </c>
      <c r="H36" s="73">
        <v>441.94930868214459</v>
      </c>
      <c r="I36" s="74">
        <v>434.17006684538342</v>
      </c>
      <c r="J36" s="74">
        <v>1530.0384773309108</v>
      </c>
      <c r="K36" s="74">
        <v>1727.2192451269102</v>
      </c>
      <c r="L36" s="74">
        <v>1147.4804021285154</v>
      </c>
      <c r="M36" s="74">
        <v>415.44094665288571</v>
      </c>
      <c r="N36" s="76">
        <v>16529.473619781937</v>
      </c>
      <c r="O36" s="74">
        <v>1791.8720064514741</v>
      </c>
    </row>
    <row r="37" spans="2:15" ht="30" customHeight="1">
      <c r="B37" s="540" t="s">
        <v>397</v>
      </c>
      <c r="C37" s="75">
        <v>4087.8920415558405</v>
      </c>
      <c r="D37" s="74">
        <v>934.0648629509825</v>
      </c>
      <c r="E37" s="74">
        <v>2381.4320354364613</v>
      </c>
      <c r="F37" s="74">
        <v>1790.3654887121256</v>
      </c>
      <c r="G37" s="75">
        <v>1849.7603026934953</v>
      </c>
      <c r="H37" s="73">
        <v>459.02615853729162</v>
      </c>
      <c r="I37" s="74">
        <v>469.23083735579775</v>
      </c>
      <c r="J37" s="74">
        <v>1635.388051944836</v>
      </c>
      <c r="K37" s="74">
        <v>1700.8974978255142</v>
      </c>
      <c r="L37" s="74">
        <v>1203.1202159641791</v>
      </c>
      <c r="M37" s="74">
        <v>424.08872258061677</v>
      </c>
      <c r="N37" s="76">
        <v>16935.266215557142</v>
      </c>
      <c r="O37" s="74">
        <v>1835.8618157775657</v>
      </c>
    </row>
    <row r="38" spans="2:15" ht="30" customHeight="1">
      <c r="B38" s="540" t="s">
        <v>398</v>
      </c>
      <c r="C38" s="75">
        <v>4131.9906178658703</v>
      </c>
      <c r="D38" s="74">
        <v>953.76126900981762</v>
      </c>
      <c r="E38" s="74">
        <v>2432.3410281215156</v>
      </c>
      <c r="F38" s="74">
        <v>1941.2311833721153</v>
      </c>
      <c r="G38" s="75">
        <v>1854.8205019125548</v>
      </c>
      <c r="H38" s="73">
        <v>402.93771318292374</v>
      </c>
      <c r="I38" s="74">
        <v>504.15298636193165</v>
      </c>
      <c r="J38" s="74">
        <v>1789.5471073501458</v>
      </c>
      <c r="K38" s="74">
        <v>1694.1380759119122</v>
      </c>
      <c r="L38" s="74">
        <v>1254.611575366104</v>
      </c>
      <c r="M38" s="74">
        <v>436.86639445912556</v>
      </c>
      <c r="N38" s="76">
        <v>17396.398452914018</v>
      </c>
      <c r="O38" s="74">
        <v>1885.8507002634726</v>
      </c>
    </row>
    <row r="39" spans="2:15" ht="30" customHeight="1">
      <c r="B39" s="540" t="s">
        <v>399</v>
      </c>
      <c r="C39" s="75">
        <v>4215.143698692973</v>
      </c>
      <c r="D39" s="74">
        <v>981.23712174969103</v>
      </c>
      <c r="E39" s="74">
        <v>2483.1507153498787</v>
      </c>
      <c r="F39" s="74">
        <v>2063.0609184814289</v>
      </c>
      <c r="G39" s="75">
        <v>1868.3985434568344</v>
      </c>
      <c r="H39" s="73">
        <v>440.38239224719894</v>
      </c>
      <c r="I39" s="74">
        <v>488.64048549011949</v>
      </c>
      <c r="J39" s="74">
        <v>1825.3135232182537</v>
      </c>
      <c r="K39" s="74">
        <v>1692.9687184760924</v>
      </c>
      <c r="L39" s="74">
        <v>1211.8707566976916</v>
      </c>
      <c r="M39" s="74">
        <v>434.75817623023136</v>
      </c>
      <c r="N39" s="76">
        <v>17704.925050090395</v>
      </c>
      <c r="O39" s="74">
        <v>1919.2964218540535</v>
      </c>
    </row>
    <row r="40" spans="2:15" ht="30" customHeight="1">
      <c r="B40" s="608" t="s">
        <v>442</v>
      </c>
      <c r="C40" s="75">
        <v>4251.668345145973</v>
      </c>
      <c r="D40" s="74">
        <v>977.07775502479262</v>
      </c>
      <c r="E40" s="74">
        <v>2518.091003984568</v>
      </c>
      <c r="F40" s="74">
        <v>2197.2708893319368</v>
      </c>
      <c r="G40" s="75">
        <v>1906.1169023847999</v>
      </c>
      <c r="H40" s="73">
        <v>446.3576569100502</v>
      </c>
      <c r="I40" s="74">
        <v>489.59052661462033</v>
      </c>
      <c r="J40" s="74">
        <v>1810.8101873007231</v>
      </c>
      <c r="K40" s="74">
        <v>1711.0109896364474</v>
      </c>
      <c r="L40" s="74">
        <v>1227.9199303662303</v>
      </c>
      <c r="M40" s="74">
        <v>436.78770481992547</v>
      </c>
      <c r="N40" s="76">
        <v>17972.701891520068</v>
      </c>
      <c r="O40" s="74">
        <v>1948.3246799323745</v>
      </c>
    </row>
    <row r="41" spans="2:15" ht="30" customHeight="1">
      <c r="B41" s="608" t="s">
        <v>443</v>
      </c>
      <c r="C41" s="75">
        <v>4260.9275162964905</v>
      </c>
      <c r="D41" s="74">
        <v>982.59693677732798</v>
      </c>
      <c r="E41" s="74">
        <v>2524.3650844369567</v>
      </c>
      <c r="F41" s="74">
        <v>2264.8746747250734</v>
      </c>
      <c r="G41" s="75">
        <v>1946.3056239821442</v>
      </c>
      <c r="H41" s="73">
        <v>442.23722701043158</v>
      </c>
      <c r="I41" s="74">
        <v>472.66749369775891</v>
      </c>
      <c r="J41" s="74">
        <v>1846.5746065591052</v>
      </c>
      <c r="K41" s="74">
        <v>1764.5486165582674</v>
      </c>
      <c r="L41" s="74">
        <v>1268.4585938692542</v>
      </c>
      <c r="M41" s="74">
        <v>437.43244279544211</v>
      </c>
      <c r="N41" s="76">
        <v>18210.98881670825</v>
      </c>
      <c r="O41" s="74">
        <v>1974.1560935980283</v>
      </c>
    </row>
    <row r="42" spans="2:15" ht="30" customHeight="1">
      <c r="B42" s="608" t="s">
        <v>444</v>
      </c>
      <c r="C42" s="75">
        <v>4239.3536437113753</v>
      </c>
      <c r="D42" s="74">
        <v>973.03660429484989</v>
      </c>
      <c r="E42" s="74">
        <v>2561.9770996243478</v>
      </c>
      <c r="F42" s="74">
        <v>2373.9989430734486</v>
      </c>
      <c r="G42" s="75">
        <v>1986.2289966131493</v>
      </c>
      <c r="H42" s="73">
        <v>436.63204804476425</v>
      </c>
      <c r="I42" s="74">
        <v>455.84535372510584</v>
      </c>
      <c r="J42" s="74">
        <v>1868.0566706674804</v>
      </c>
      <c r="K42" s="74">
        <v>1810.831753417473</v>
      </c>
      <c r="L42" s="74">
        <v>1295.6703900084699</v>
      </c>
      <c r="M42" s="74">
        <v>428.31637683274357</v>
      </c>
      <c r="N42" s="76">
        <v>18429.947880013206</v>
      </c>
      <c r="O42" s="74">
        <v>1997.8922769224287</v>
      </c>
    </row>
    <row r="43" spans="2:15" ht="23.25" customHeight="1">
      <c r="B43" s="608" t="s">
        <v>445</v>
      </c>
      <c r="C43" s="75">
        <v>4271.6499999999996</v>
      </c>
      <c r="D43" s="74">
        <v>981.42499999999995</v>
      </c>
      <c r="E43" s="74">
        <v>2582.4250000000002</v>
      </c>
      <c r="F43" s="74">
        <v>2499.8000000000002</v>
      </c>
      <c r="G43" s="75">
        <v>2051.3500000000004</v>
      </c>
      <c r="H43" s="73">
        <v>423.05000000000007</v>
      </c>
      <c r="I43" s="74">
        <v>450.67499999999995</v>
      </c>
      <c r="J43" s="74">
        <v>1936.5249999999999</v>
      </c>
      <c r="K43" s="74">
        <v>1865.1881702840046</v>
      </c>
      <c r="L43" s="74">
        <v>1323.6633598830479</v>
      </c>
      <c r="M43" s="74">
        <v>429.0833389443743</v>
      </c>
      <c r="N43" s="76">
        <v>18814.834869111426</v>
      </c>
      <c r="O43" s="74">
        <v>2039.615821015637</v>
      </c>
    </row>
    <row r="44" spans="2:15" ht="23.25" customHeight="1">
      <c r="B44" s="540" t="s">
        <v>404</v>
      </c>
      <c r="C44" s="75">
        <v>4234.444239149926</v>
      </c>
      <c r="D44" s="74">
        <v>987.8664907851969</v>
      </c>
      <c r="E44" s="74">
        <v>2625.9348000232094</v>
      </c>
      <c r="F44" s="74">
        <v>2607.8242925003133</v>
      </c>
      <c r="G44" s="75">
        <v>2099.8050794242913</v>
      </c>
      <c r="H44" s="73">
        <v>426.85629334847295</v>
      </c>
      <c r="I44" s="74">
        <v>453.98718371603331</v>
      </c>
      <c r="J44" s="74">
        <v>1978.2333832409615</v>
      </c>
      <c r="K44" s="74">
        <v>1902.6649416719854</v>
      </c>
      <c r="L44" s="74">
        <v>1363.2068515084884</v>
      </c>
      <c r="M44" s="74">
        <v>435.08599965949287</v>
      </c>
      <c r="N44" s="76">
        <v>19115.909555028371</v>
      </c>
      <c r="O44" s="74">
        <v>2072.2537206823331</v>
      </c>
    </row>
    <row r="45" spans="2:15" ht="23.25" customHeight="1">
      <c r="B45" s="608" t="s">
        <v>405</v>
      </c>
      <c r="C45" s="75">
        <v>4203.7841947385141</v>
      </c>
      <c r="D45" s="74">
        <v>990.67146768502778</v>
      </c>
      <c r="E45" s="74">
        <v>2618.8207423427871</v>
      </c>
      <c r="F45" s="74">
        <v>2745.6567903361029</v>
      </c>
      <c r="G45" s="75">
        <v>2122.0424967680092</v>
      </c>
      <c r="H45" s="73">
        <v>431.44659334847302</v>
      </c>
      <c r="I45" s="74">
        <v>458.63588371603328</v>
      </c>
      <c r="J45" s="74">
        <v>2008.0303984452023</v>
      </c>
      <c r="K45" s="74">
        <v>1930.1941646782375</v>
      </c>
      <c r="L45" s="74">
        <v>1396.5576059581699</v>
      </c>
      <c r="M45" s="74">
        <v>439.931454606074</v>
      </c>
      <c r="N45" s="76">
        <v>19345.771792622629</v>
      </c>
      <c r="O45" s="74">
        <v>2097.1718589340267</v>
      </c>
    </row>
    <row r="46" spans="2:15" ht="23.25" customHeight="1">
      <c r="B46" s="608" t="s">
        <v>414</v>
      </c>
      <c r="C46" s="75">
        <v>4232.5846614980392</v>
      </c>
      <c r="D46" s="74">
        <v>1005.8119933021312</v>
      </c>
      <c r="E46" s="74">
        <v>2654.8009199787971</v>
      </c>
      <c r="F46" s="74">
        <v>2867.0102754322374</v>
      </c>
      <c r="G46" s="75">
        <v>2131.836260841917</v>
      </c>
      <c r="H46" s="73">
        <v>436.79976789528467</v>
      </c>
      <c r="I46" s="74">
        <v>467.80800736619091</v>
      </c>
      <c r="J46" s="74">
        <v>2014.9225344957283</v>
      </c>
      <c r="K46" s="74">
        <v>1937.2151349405024</v>
      </c>
      <c r="L46" s="74">
        <v>1409.299715044566</v>
      </c>
      <c r="M46" s="74">
        <v>443.63477460642298</v>
      </c>
      <c r="N46" s="76">
        <v>19601.724045401821</v>
      </c>
      <c r="O46" s="74">
        <v>2124.9182764723537</v>
      </c>
    </row>
    <row r="47" spans="2:15" ht="14.4">
      <c r="B47" s="608" t="s">
        <v>413</v>
      </c>
      <c r="C47" s="75">
        <v>4282.725833483315</v>
      </c>
      <c r="D47" s="74">
        <v>1020.9375504098955</v>
      </c>
      <c r="E47" s="74">
        <v>2684.0020306660808</v>
      </c>
      <c r="F47" s="74">
        <v>2987.6449833008965</v>
      </c>
      <c r="G47" s="75">
        <v>2162.0762208529313</v>
      </c>
      <c r="H47" s="73">
        <v>440.37467949266335</v>
      </c>
      <c r="I47" s="74">
        <v>469.8185217426776</v>
      </c>
      <c r="J47" s="74">
        <v>2023.7754015394514</v>
      </c>
      <c r="K47" s="74">
        <v>1946.6038383442933</v>
      </c>
      <c r="L47" s="74">
        <v>1434.0570062010233</v>
      </c>
      <c r="M47" s="74">
        <v>437.87599340059518</v>
      </c>
      <c r="N47" s="76">
        <v>19889.89205943382</v>
      </c>
      <c r="O47" s="74">
        <v>2156.1570327313966</v>
      </c>
    </row>
    <row r="48" spans="2:15" ht="14.4">
      <c r="B48" s="609" t="s">
        <v>436</v>
      </c>
      <c r="C48" s="75">
        <v>4316.494262508535</v>
      </c>
      <c r="D48" s="74">
        <v>1050.6386979290398</v>
      </c>
      <c r="E48" s="74">
        <v>2728.5146183477054</v>
      </c>
      <c r="F48" s="74">
        <v>3111.4509813941477</v>
      </c>
      <c r="G48" s="75">
        <v>2198.1797765514043</v>
      </c>
      <c r="H48" s="73">
        <v>440.3746794926634</v>
      </c>
      <c r="I48" s="74">
        <v>472.10039521372119</v>
      </c>
      <c r="J48" s="74">
        <v>1998.0085333600755</v>
      </c>
      <c r="K48" s="74">
        <v>1924.8211699904502</v>
      </c>
      <c r="L48" s="74">
        <v>1462.2294124829432</v>
      </c>
      <c r="M48" s="74">
        <v>433.53480335815055</v>
      </c>
      <c r="N48" s="76">
        <v>20136.347330628832</v>
      </c>
      <c r="O48" s="74">
        <v>2182.8739331878178</v>
      </c>
    </row>
    <row r="49" spans="2:15" ht="14.4">
      <c r="B49" s="608" t="s">
        <v>440</v>
      </c>
      <c r="C49" s="75">
        <v>4337.6675645115411</v>
      </c>
      <c r="D49" s="74">
        <v>1057.4853389690375</v>
      </c>
      <c r="E49" s="74">
        <v>2750.3122623033355</v>
      </c>
      <c r="F49" s="74">
        <v>3216.0248826081497</v>
      </c>
      <c r="G49" s="75">
        <v>2239.8411648190895</v>
      </c>
      <c r="H49" s="73">
        <v>443.18735639266339</v>
      </c>
      <c r="I49" s="74">
        <v>474.40967701372119</v>
      </c>
      <c r="J49" s="74">
        <v>2027.2636324632456</v>
      </c>
      <c r="K49" s="74">
        <v>1951.5950257432505</v>
      </c>
      <c r="L49" s="74">
        <v>1481.8669241455418</v>
      </c>
      <c r="M49" s="74">
        <v>429.75026036005016</v>
      </c>
      <c r="N49" s="76">
        <v>20409.404089329626</v>
      </c>
      <c r="O49" s="74">
        <v>2212.4745589151107</v>
      </c>
    </row>
    <row r="50" spans="2:15" ht="14.4">
      <c r="B50" s="593" t="s">
        <v>441</v>
      </c>
      <c r="C50" s="75">
        <v>4368.2697375949483</v>
      </c>
      <c r="D50" s="74">
        <v>1063.3768178068947</v>
      </c>
      <c r="E50" s="74">
        <v>2782.0957318479009</v>
      </c>
      <c r="F50" s="74">
        <v>3337.8026425195867</v>
      </c>
      <c r="G50" s="75">
        <v>2275.6718827627542</v>
      </c>
      <c r="H50" s="73">
        <v>445.53149549663732</v>
      </c>
      <c r="I50" s="74">
        <v>475.80545120765214</v>
      </c>
      <c r="J50" s="74">
        <v>2064.1824335637116</v>
      </c>
      <c r="K50" s="74">
        <v>1985.3178464799248</v>
      </c>
      <c r="L50" s="74">
        <v>1500.1518812180461</v>
      </c>
      <c r="M50" s="74">
        <v>426.29356562695472</v>
      </c>
      <c r="N50" s="76">
        <v>20724.499486125012</v>
      </c>
      <c r="O50" s="74">
        <v>2246.6323690103859</v>
      </c>
    </row>
    <row r="51" spans="2:15" ht="14.4">
      <c r="B51" s="593" t="s">
        <v>447</v>
      </c>
      <c r="C51" s="75">
        <v>4438.7532355208323</v>
      </c>
      <c r="D51" s="74">
        <v>1069.520452886575</v>
      </c>
      <c r="E51" s="74">
        <v>2838.7266079110154</v>
      </c>
      <c r="F51" s="74">
        <v>3460.7405365038844</v>
      </c>
      <c r="G51" s="75">
        <v>2329.7356421456125</v>
      </c>
      <c r="H51" s="73">
        <v>446.82284100767674</v>
      </c>
      <c r="I51" s="74">
        <v>475.162012470994</v>
      </c>
      <c r="J51" s="74">
        <v>2077.9115797531717</v>
      </c>
      <c r="K51" s="74">
        <v>1998.6039705947192</v>
      </c>
      <c r="L51" s="74">
        <v>1496.5937973502964</v>
      </c>
      <c r="M51" s="74">
        <v>428.51090000352042</v>
      </c>
      <c r="N51" s="76">
        <v>21061.081576148295</v>
      </c>
      <c r="O51" s="74">
        <v>2283.1194368298875</v>
      </c>
    </row>
    <row r="52" spans="2:15" ht="14.4">
      <c r="B52" s="593" t="s">
        <v>448</v>
      </c>
      <c r="C52" s="116">
        <v>4535.506644903242</v>
      </c>
      <c r="D52" s="116">
        <v>1079.7260801548473</v>
      </c>
      <c r="E52" s="116">
        <v>2902.0712053485636</v>
      </c>
      <c r="F52" s="116">
        <v>3567.2428182118929</v>
      </c>
      <c r="G52" s="116">
        <v>2382.2208305832464</v>
      </c>
      <c r="H52" s="116">
        <v>446.24244489512159</v>
      </c>
      <c r="I52" s="116">
        <v>474.96361887617951</v>
      </c>
      <c r="J52" s="116">
        <v>2059.3194884654649</v>
      </c>
      <c r="K52" s="116">
        <v>1981.6747029978601</v>
      </c>
      <c r="L52" s="116">
        <v>1523.6426240243409</v>
      </c>
      <c r="M52" s="116">
        <v>430.45610973556751</v>
      </c>
      <c r="N52" s="76">
        <v>21383.066568196333</v>
      </c>
      <c r="O52" s="73">
        <v>2318.024111172203</v>
      </c>
    </row>
    <row r="53" spans="2:15" ht="14.4">
      <c r="B53" s="610" t="s">
        <v>210</v>
      </c>
      <c r="C53" s="631" t="s">
        <v>211</v>
      </c>
      <c r="D53" s="631"/>
      <c r="E53" s="631"/>
      <c r="F53" s="631"/>
      <c r="G53" s="631"/>
      <c r="H53" s="631"/>
      <c r="I53" s="631"/>
      <c r="J53" s="631"/>
      <c r="K53" s="631"/>
      <c r="L53" s="631"/>
      <c r="M53" s="631"/>
      <c r="N53" s="631"/>
      <c r="O53" s="630"/>
    </row>
  </sheetData>
  <mergeCells count="2">
    <mergeCell ref="C2:N2"/>
    <mergeCell ref="B2:B3"/>
  </mergeCells>
  <phoneticPr fontId="271" type="noConversion"/>
  <printOptions horizontalCentered="1"/>
  <pageMargins left="0.42" right="0.32" top="0.94" bottom="0.74" header="0.39" footer="0.3"/>
  <pageSetup scale="47" fitToWidth="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P52"/>
  <sheetViews>
    <sheetView zoomScaleNormal="70" workbookViewId="0">
      <pane xSplit="1" ySplit="1" topLeftCell="B42" activePane="bottomRight" state="frozen"/>
      <selection pane="topRight" activeCell="B1" sqref="B1"/>
      <selection pane="bottomLeft" activeCell="A2" sqref="A2"/>
      <selection pane="bottomRight" activeCell="C47" sqref="C47:O51"/>
    </sheetView>
  </sheetViews>
  <sheetFormatPr defaultColWidth="9" defaultRowHeight="14.4"/>
  <cols>
    <col min="1" max="1" width="1.44140625" style="13" customWidth="1"/>
    <col min="2" max="2" width="15.6640625" style="13" customWidth="1"/>
    <col min="3" max="3" width="11.33203125" style="13" bestFit="1" customWidth="1"/>
    <col min="4" max="4" width="8.109375" style="13" bestFit="1" customWidth="1"/>
    <col min="5" max="9" width="8.44140625" style="13" customWidth="1"/>
    <col min="10" max="10" width="7.44140625" style="13" bestFit="1" customWidth="1"/>
    <col min="11" max="15" width="8.44140625" style="13" customWidth="1"/>
    <col min="16" max="16" width="10.88671875" style="13" customWidth="1"/>
  </cols>
  <sheetData>
    <row r="1" spans="1:16" s="13" customFormat="1" ht="27.75" customHeight="1">
      <c r="B1" s="846" t="s">
        <v>351</v>
      </c>
      <c r="C1" s="847"/>
      <c r="D1" s="847"/>
      <c r="E1" s="847"/>
      <c r="F1" s="847"/>
      <c r="G1" s="847"/>
      <c r="H1" s="847"/>
      <c r="I1" s="847"/>
      <c r="J1" s="847"/>
      <c r="K1" s="847"/>
      <c r="L1" s="847"/>
      <c r="M1" s="847"/>
      <c r="N1" s="847"/>
      <c r="O1" s="848"/>
    </row>
    <row r="2" spans="1:16" s="13" customFormat="1" ht="26.25" customHeight="1">
      <c r="B2" s="821" t="s">
        <v>422</v>
      </c>
      <c r="C2" s="822" t="s">
        <v>339</v>
      </c>
      <c r="D2" s="823"/>
      <c r="E2" s="823"/>
      <c r="F2" s="823"/>
      <c r="G2" s="823"/>
      <c r="H2" s="823"/>
      <c r="I2" s="823"/>
      <c r="J2" s="823"/>
      <c r="K2" s="823"/>
      <c r="L2" s="823"/>
      <c r="M2" s="823"/>
      <c r="N2" s="823"/>
      <c r="O2" s="824"/>
    </row>
    <row r="3" spans="1:16" s="12" customFormat="1" ht="307.5" customHeight="1">
      <c r="B3" s="877"/>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1:16" ht="30" customHeight="1">
      <c r="A4"/>
      <c r="B4" s="540" t="s">
        <v>365</v>
      </c>
      <c r="C4" s="642">
        <v>2.4492166877351167</v>
      </c>
      <c r="D4" s="642">
        <v>3.0057017887081798</v>
      </c>
      <c r="E4" s="642">
        <v>-4.0195955517506974</v>
      </c>
      <c r="F4" s="642">
        <v>3.5544689822820885</v>
      </c>
      <c r="G4" s="642">
        <v>5.2071858304828567</v>
      </c>
      <c r="H4" s="642">
        <v>-6.7702261590581259</v>
      </c>
      <c r="I4" s="642">
        <v>-6.606736678712565</v>
      </c>
      <c r="J4" s="642">
        <v>2.2273144128276812</v>
      </c>
      <c r="K4" s="642">
        <v>1.1839703399559909</v>
      </c>
      <c r="L4" s="642">
        <v>1.2375810440576061</v>
      </c>
      <c r="M4" s="642">
        <v>3.314358541466774</v>
      </c>
      <c r="N4" s="642">
        <v>1.1526855721318015</v>
      </c>
      <c r="O4" s="642">
        <v>1.1526855721318015</v>
      </c>
      <c r="P4"/>
    </row>
    <row r="5" spans="1:16" ht="30" customHeight="1">
      <c r="A5"/>
      <c r="B5" s="540" t="s">
        <v>366</v>
      </c>
      <c r="C5" s="642">
        <v>3.2474825330408521</v>
      </c>
      <c r="D5" s="642">
        <v>4.0491189554905134</v>
      </c>
      <c r="E5" s="642">
        <v>14.787307924117798</v>
      </c>
      <c r="F5" s="642">
        <v>7.8192289820570693</v>
      </c>
      <c r="G5" s="642">
        <v>5.5330925373457944</v>
      </c>
      <c r="H5" s="642">
        <v>-5.4977722219442029</v>
      </c>
      <c r="I5" s="642">
        <v>-5.640389916125244</v>
      </c>
      <c r="J5" s="642">
        <v>0.974028795860022</v>
      </c>
      <c r="K5" s="642">
        <v>1.5693896177397306</v>
      </c>
      <c r="L5" s="642">
        <v>3.541891744609174</v>
      </c>
      <c r="M5" s="642">
        <v>5.1957163805791566</v>
      </c>
      <c r="N5" s="642">
        <v>4.1806703829548866</v>
      </c>
      <c r="O5" s="642">
        <v>4.1806703829548866</v>
      </c>
      <c r="P5"/>
    </row>
    <row r="6" spans="1:16" ht="30" customHeight="1">
      <c r="A6"/>
      <c r="B6" s="540" t="s">
        <v>367</v>
      </c>
      <c r="C6" s="642">
        <v>1.8945002514449811</v>
      </c>
      <c r="D6" s="642">
        <v>11.353492164077068</v>
      </c>
      <c r="E6" s="642">
        <v>11.713361140180069</v>
      </c>
      <c r="F6" s="642">
        <v>4.5709150742562628</v>
      </c>
      <c r="G6" s="642">
        <v>3.4906695027980845</v>
      </c>
      <c r="H6" s="642">
        <v>-6.2540351658555977</v>
      </c>
      <c r="I6" s="642">
        <v>-6.0415568699636708</v>
      </c>
      <c r="J6" s="642">
        <v>2.5404094367613652</v>
      </c>
      <c r="K6" s="642">
        <v>2.8856467164568755</v>
      </c>
      <c r="L6" s="642">
        <v>2.9468405429250168</v>
      </c>
      <c r="M6" s="642">
        <v>15.039331452517118</v>
      </c>
      <c r="N6" s="642">
        <v>4.3919734259497289</v>
      </c>
      <c r="O6" s="642">
        <v>4.3919734259497289</v>
      </c>
      <c r="P6"/>
    </row>
    <row r="7" spans="1:16" ht="30" customHeight="1">
      <c r="A7"/>
      <c r="B7" s="540" t="s">
        <v>368</v>
      </c>
      <c r="C7" s="642">
        <v>6.0153098677016885</v>
      </c>
      <c r="D7" s="642">
        <v>4.4010198533562175</v>
      </c>
      <c r="E7" s="642">
        <v>-5.6533239843058993</v>
      </c>
      <c r="F7" s="642">
        <v>8.3609172727179271</v>
      </c>
      <c r="G7" s="642">
        <v>3.2191247887546837</v>
      </c>
      <c r="H7" s="642">
        <v>-1.2407119120215526</v>
      </c>
      <c r="I7" s="642">
        <v>-3.0743535904428541</v>
      </c>
      <c r="J7" s="642">
        <v>-0.94663682112408765</v>
      </c>
      <c r="K7" s="642">
        <v>0.57998292822216513</v>
      </c>
      <c r="L7" s="642">
        <v>0.2936434743079559</v>
      </c>
      <c r="M7" s="642">
        <v>7.6067009439408082</v>
      </c>
      <c r="N7" s="642">
        <v>2.073269948146276</v>
      </c>
      <c r="O7" s="642">
        <v>2.0732699481462475</v>
      </c>
      <c r="P7"/>
    </row>
    <row r="8" spans="1:16" ht="30" customHeight="1">
      <c r="A8"/>
      <c r="B8" s="540" t="s">
        <v>369</v>
      </c>
      <c r="C8" s="642">
        <v>-2.4414142175818228</v>
      </c>
      <c r="D8" s="642">
        <v>5.9080609080891122</v>
      </c>
      <c r="E8" s="642">
        <v>4.6737839153006036</v>
      </c>
      <c r="F8" s="642">
        <v>4.2471891509583202</v>
      </c>
      <c r="G8" s="642">
        <v>5.2604588953002462</v>
      </c>
      <c r="H8" s="642">
        <v>-8.4448703150146684</v>
      </c>
      <c r="I8" s="642">
        <v>0.99595602497957714</v>
      </c>
      <c r="J8" s="642">
        <v>0.36123490504576239</v>
      </c>
      <c r="K8" s="642">
        <v>3.2419758299286912</v>
      </c>
      <c r="L8" s="642">
        <v>-0.22562934625496212</v>
      </c>
      <c r="M8" s="642">
        <v>2.7862760709714678</v>
      </c>
      <c r="N8" s="642">
        <v>1.552220449426315</v>
      </c>
      <c r="O8" s="642">
        <v>1.5522204494263292</v>
      </c>
      <c r="P8"/>
    </row>
    <row r="9" spans="1:16" ht="30" customHeight="1">
      <c r="A9"/>
      <c r="B9" s="540" t="s">
        <v>370</v>
      </c>
      <c r="C9" s="642">
        <v>1.4214418685570536</v>
      </c>
      <c r="D9" s="642">
        <v>-2.5461974924916149</v>
      </c>
      <c r="E9" s="642">
        <v>5.1141494908540892</v>
      </c>
      <c r="F9" s="642">
        <v>7.7942154563098285</v>
      </c>
      <c r="G9" s="642">
        <v>5.7638801424939601</v>
      </c>
      <c r="H9" s="642">
        <v>3.1416562303347604</v>
      </c>
      <c r="I9" s="642">
        <v>4.8294757643714092</v>
      </c>
      <c r="J9" s="642">
        <v>-0.84088324702297257</v>
      </c>
      <c r="K9" s="642">
        <v>0.78968157658090377</v>
      </c>
      <c r="L9" s="642">
        <v>2.7723950022923987</v>
      </c>
      <c r="M9" s="642">
        <v>-9.8552846586954956E-2</v>
      </c>
      <c r="N9" s="642">
        <v>2.2140440140670847</v>
      </c>
      <c r="O9" s="642">
        <v>2.2140440140670847</v>
      </c>
      <c r="P9"/>
    </row>
    <row r="10" spans="1:16" ht="30" customHeight="1">
      <c r="A10"/>
      <c r="B10" s="540" t="s">
        <v>371</v>
      </c>
      <c r="C10" s="642">
        <v>-2.7199962619083067</v>
      </c>
      <c r="D10" s="642">
        <v>-5.783543776382615</v>
      </c>
      <c r="E10" s="642">
        <v>1.9129989324673318</v>
      </c>
      <c r="F10" s="642">
        <v>6.4797939707843994</v>
      </c>
      <c r="G10" s="642">
        <v>5.6337473137561886</v>
      </c>
      <c r="H10" s="642">
        <v>6.9532387591503522</v>
      </c>
      <c r="I10" s="642">
        <v>4.0794455707121102</v>
      </c>
      <c r="J10" s="642">
        <v>-2.1075274781535285</v>
      </c>
      <c r="K10" s="642">
        <v>-4.7363306490558585</v>
      </c>
      <c r="L10" s="642">
        <v>-0.12718016173516844</v>
      </c>
      <c r="M10" s="642">
        <v>-8.2004937714053199</v>
      </c>
      <c r="N10" s="642">
        <v>-0.70420756817539143</v>
      </c>
      <c r="O10" s="642">
        <v>-0.70420756817539143</v>
      </c>
      <c r="P10"/>
    </row>
    <row r="11" spans="1:16" ht="30" customHeight="1">
      <c r="A11"/>
      <c r="B11" s="540" t="s">
        <v>372</v>
      </c>
      <c r="C11" s="643">
        <v>-2.7636961210385778</v>
      </c>
      <c r="D11" s="643">
        <v>2.7801211033585389</v>
      </c>
      <c r="E11" s="643">
        <v>17.509240281419508</v>
      </c>
      <c r="F11" s="643">
        <v>2.9845968518480248</v>
      </c>
      <c r="G11" s="643">
        <v>5.5169029970503942</v>
      </c>
      <c r="H11" s="642">
        <v>5.9023388800748506</v>
      </c>
      <c r="I11" s="643">
        <v>2.5690345130734471</v>
      </c>
      <c r="J11" s="643">
        <v>-2.4676334236102377</v>
      </c>
      <c r="K11" s="643">
        <v>3.5156448168452101</v>
      </c>
      <c r="L11" s="643">
        <v>2.4213232797622481</v>
      </c>
      <c r="M11" s="643">
        <v>8.581753049054015</v>
      </c>
      <c r="N11" s="643">
        <v>3.6087878210570921</v>
      </c>
      <c r="O11" s="642">
        <v>3.6087878210570921</v>
      </c>
      <c r="P11"/>
    </row>
    <row r="12" spans="1:16" ht="30" customHeight="1">
      <c r="A12"/>
      <c r="B12" s="540" t="s">
        <v>373</v>
      </c>
      <c r="C12" s="643">
        <v>-1.8985599701136522</v>
      </c>
      <c r="D12" s="643">
        <v>-2.346212857883188</v>
      </c>
      <c r="E12" s="643">
        <v>2.7716278051369159</v>
      </c>
      <c r="F12" s="643">
        <v>3.6282804606869519</v>
      </c>
      <c r="G12" s="643">
        <v>2.5178644496670017</v>
      </c>
      <c r="H12" s="642">
        <v>8.7763750827445079</v>
      </c>
      <c r="I12" s="643">
        <v>3.8653604302499929</v>
      </c>
      <c r="J12" s="643">
        <v>-2.6489338900719304</v>
      </c>
      <c r="K12" s="643">
        <v>3.1147485600396578</v>
      </c>
      <c r="L12" s="643">
        <v>2.800963165540594</v>
      </c>
      <c r="M12" s="643">
        <v>4.7710365041307483</v>
      </c>
      <c r="N12" s="643">
        <v>1.0041333744492249</v>
      </c>
      <c r="O12" s="642">
        <v>1.0041333744492249</v>
      </c>
      <c r="P12"/>
    </row>
    <row r="13" spans="1:16" ht="30" customHeight="1">
      <c r="A13"/>
      <c r="B13" s="540" t="s">
        <v>374</v>
      </c>
      <c r="C13" s="643">
        <v>-1.3505139474828383</v>
      </c>
      <c r="D13" s="643">
        <v>2.9157421311160903</v>
      </c>
      <c r="E13" s="643">
        <v>-6.7498257669330997</v>
      </c>
      <c r="F13" s="643">
        <v>2.3273371046733473</v>
      </c>
      <c r="G13" s="643">
        <v>2.4567194324407495</v>
      </c>
      <c r="H13" s="642">
        <v>-10.118472620373012</v>
      </c>
      <c r="I13" s="643">
        <v>-1.4276760755663105</v>
      </c>
      <c r="J13" s="643">
        <v>4.7712092452687216</v>
      </c>
      <c r="K13" s="643">
        <v>-4.9646436181211158</v>
      </c>
      <c r="L13" s="643">
        <v>-5.9030632138905332</v>
      </c>
      <c r="M13" s="643">
        <v>-2.3622700095095865</v>
      </c>
      <c r="N13" s="643">
        <v>-1.5472220111287527</v>
      </c>
      <c r="O13" s="642">
        <v>-1.5472220111287527</v>
      </c>
      <c r="P13"/>
    </row>
    <row r="14" spans="1:16" ht="30" customHeight="1">
      <c r="A14"/>
      <c r="B14" s="540" t="s">
        <v>375</v>
      </c>
      <c r="C14" s="643">
        <v>6.8074354798312982</v>
      </c>
      <c r="D14" s="643">
        <v>0.74013434738475326</v>
      </c>
      <c r="E14" s="643">
        <v>-8.8724688304429264</v>
      </c>
      <c r="F14" s="643">
        <v>2.513472068325953</v>
      </c>
      <c r="G14" s="643">
        <v>1.872521220014022</v>
      </c>
      <c r="H14" s="642">
        <v>-0.42184237308997297</v>
      </c>
      <c r="I14" s="643">
        <v>-3.432921780511748</v>
      </c>
      <c r="J14" s="643">
        <v>-2.0556841880328136</v>
      </c>
      <c r="K14" s="643">
        <v>-1.8676479801949597</v>
      </c>
      <c r="L14" s="643">
        <v>-3.5498823447999683</v>
      </c>
      <c r="M14" s="643">
        <v>-7.5794668627568456</v>
      </c>
      <c r="N14" s="643">
        <v>-0.14978413970578686</v>
      </c>
      <c r="O14" s="642">
        <v>-0.14978413970580107</v>
      </c>
      <c r="P14"/>
    </row>
    <row r="15" spans="1:16" ht="30" customHeight="1">
      <c r="A15"/>
      <c r="B15" s="540" t="s">
        <v>376</v>
      </c>
      <c r="C15" s="643">
        <v>0.84031885805622153</v>
      </c>
      <c r="D15" s="643">
        <v>-2.9116519560784582</v>
      </c>
      <c r="E15" s="643">
        <v>-10.038500793138638</v>
      </c>
      <c r="F15" s="643">
        <v>2.8965803501778566</v>
      </c>
      <c r="G15" s="643">
        <v>1.9156261647677439</v>
      </c>
      <c r="H15" s="642">
        <v>-6.322996204958315</v>
      </c>
      <c r="I15" s="643">
        <v>0.82360472313550304</v>
      </c>
      <c r="J15" s="643">
        <v>6.0984531440524563</v>
      </c>
      <c r="K15" s="643">
        <v>3.1899793825931795</v>
      </c>
      <c r="L15" s="643">
        <v>9.1515620973268597E-2</v>
      </c>
      <c r="M15" s="643">
        <v>-5.833697914838254</v>
      </c>
      <c r="N15" s="643">
        <v>-0.51782090585379592</v>
      </c>
      <c r="O15" s="642">
        <v>-0.51782090585378171</v>
      </c>
      <c r="P15"/>
    </row>
    <row r="16" spans="1:16" ht="30" customHeight="1">
      <c r="A16"/>
      <c r="B16" s="607" t="s">
        <v>377</v>
      </c>
      <c r="C16" s="643">
        <v>0.50549692790519885</v>
      </c>
      <c r="D16" s="643">
        <v>0.13951391830021009</v>
      </c>
      <c r="E16" s="643">
        <v>-5.2708303470041784</v>
      </c>
      <c r="F16" s="643">
        <v>0.79646139249614123</v>
      </c>
      <c r="G16" s="643">
        <v>1.4509638892696159</v>
      </c>
      <c r="H16" s="642">
        <v>-12.971835908973333</v>
      </c>
      <c r="I16" s="643">
        <v>-2.0866885282540721</v>
      </c>
      <c r="J16" s="643">
        <v>2.3302180890832176</v>
      </c>
      <c r="K16" s="643">
        <v>-1.4876791822735527</v>
      </c>
      <c r="L16" s="643">
        <v>0.51590805096620329</v>
      </c>
      <c r="M16" s="643">
        <v>-1.1854056834164908</v>
      </c>
      <c r="N16" s="643">
        <v>-0.56259438824245933</v>
      </c>
      <c r="O16" s="642">
        <v>-0.56259438824245933</v>
      </c>
      <c r="P16"/>
    </row>
    <row r="17" spans="1:16" ht="30" customHeight="1">
      <c r="A17"/>
      <c r="B17" s="607" t="s">
        <v>378</v>
      </c>
      <c r="C17" s="643">
        <v>0.58106666354295555</v>
      </c>
      <c r="D17" s="643">
        <v>0.98823492285026759</v>
      </c>
      <c r="E17" s="643">
        <v>14.05285059654318</v>
      </c>
      <c r="F17" s="643">
        <v>1.3838027141703293</v>
      </c>
      <c r="G17" s="643">
        <v>2.2050594194413833</v>
      </c>
      <c r="H17" s="642">
        <v>-2.155787098921877</v>
      </c>
      <c r="I17" s="643">
        <v>-3.6108045249394536</v>
      </c>
      <c r="J17" s="643">
        <v>-1.6947122831408308</v>
      </c>
      <c r="K17" s="643">
        <v>3.8350310524003675</v>
      </c>
      <c r="L17" s="643">
        <v>3.6999908510128705</v>
      </c>
      <c r="M17" s="643">
        <v>1.8708025021615242</v>
      </c>
      <c r="N17" s="643">
        <v>2.6660001022264339</v>
      </c>
      <c r="O17" s="642">
        <v>2.6660001022264197</v>
      </c>
      <c r="P17"/>
    </row>
    <row r="18" spans="1:16" ht="30" customHeight="1">
      <c r="A18"/>
      <c r="B18" s="607" t="s">
        <v>379</v>
      </c>
      <c r="C18" s="643">
        <v>-2.3433467932738381</v>
      </c>
      <c r="D18" s="643">
        <v>4.1861769622944252</v>
      </c>
      <c r="E18" s="643">
        <v>4.0598528367041808</v>
      </c>
      <c r="F18" s="643">
        <v>0.38753244318967006</v>
      </c>
      <c r="G18" s="643">
        <v>2.1977392913066467</v>
      </c>
      <c r="H18" s="642">
        <v>29.322679199248881</v>
      </c>
      <c r="I18" s="643">
        <v>0.65399600567086225</v>
      </c>
      <c r="J18" s="643">
        <v>1.996814752359839</v>
      </c>
      <c r="K18" s="643">
        <v>-3.0898552974052365</v>
      </c>
      <c r="L18" s="643">
        <v>-0.3075327431322421</v>
      </c>
      <c r="M18" s="643">
        <v>5.3999457565709861</v>
      </c>
      <c r="N18" s="643">
        <v>1.1801483645376436</v>
      </c>
      <c r="O18" s="642">
        <v>1.1801483645376436</v>
      </c>
      <c r="P18"/>
    </row>
    <row r="19" spans="1:16" ht="30" customHeight="1">
      <c r="A19"/>
      <c r="B19" s="607" t="s">
        <v>380</v>
      </c>
      <c r="C19" s="643">
        <v>2.5581223640406705</v>
      </c>
      <c r="D19" s="643">
        <v>3.0180231290292596</v>
      </c>
      <c r="E19" s="643">
        <v>5.0602052616460185</v>
      </c>
      <c r="F19" s="643">
        <v>-2.7656398858098896E-2</v>
      </c>
      <c r="G19" s="643">
        <v>-2.9210510053766257</v>
      </c>
      <c r="H19" s="642">
        <v>8.6324713766096295</v>
      </c>
      <c r="I19" s="643">
        <v>-2.4514553498902814</v>
      </c>
      <c r="J19" s="643">
        <v>-3.0488750427969649</v>
      </c>
      <c r="K19" s="643">
        <v>-5.5827459606885697</v>
      </c>
      <c r="L19" s="643">
        <v>-2.7211874126837472</v>
      </c>
      <c r="M19" s="643">
        <v>2.4745261038640507</v>
      </c>
      <c r="N19" s="643">
        <v>0.42490946756133496</v>
      </c>
      <c r="O19" s="642">
        <v>0.42490946756133496</v>
      </c>
      <c r="P19"/>
    </row>
    <row r="20" spans="1:16" ht="30" customHeight="1">
      <c r="A20"/>
      <c r="B20" s="607" t="s">
        <v>381</v>
      </c>
      <c r="C20" s="643">
        <v>3.1890039231447247</v>
      </c>
      <c r="D20" s="643">
        <v>1.5145184513271062</v>
      </c>
      <c r="E20" s="643">
        <v>6.841491043062689</v>
      </c>
      <c r="F20" s="643">
        <v>1.7497767006622524</v>
      </c>
      <c r="G20" s="643">
        <v>-1.6044402022577486</v>
      </c>
      <c r="H20" s="642">
        <v>7.9294926344312984</v>
      </c>
      <c r="I20" s="643">
        <v>3.8691413177899534</v>
      </c>
      <c r="J20" s="643">
        <v>4.0679509739481006</v>
      </c>
      <c r="K20" s="643">
        <v>3.2543531859086272</v>
      </c>
      <c r="L20" s="643">
        <v>4.0179256676638602</v>
      </c>
      <c r="M20" s="643">
        <v>-0.86323324707916527</v>
      </c>
      <c r="N20" s="643">
        <v>2.8925118670507999</v>
      </c>
      <c r="O20" s="642">
        <v>2.8925118670507999</v>
      </c>
      <c r="P20"/>
    </row>
    <row r="21" spans="1:16" ht="30" customHeight="1">
      <c r="A21"/>
      <c r="B21" s="607" t="s">
        <v>382</v>
      </c>
      <c r="C21" s="643">
        <v>2.279059416698459</v>
      </c>
      <c r="D21" s="643">
        <v>0.34028969183053448</v>
      </c>
      <c r="E21" s="643">
        <v>-4.9056251503470207</v>
      </c>
      <c r="F21" s="643">
        <v>1.0205603995193684</v>
      </c>
      <c r="G21" s="643">
        <v>-7.2793508041272617</v>
      </c>
      <c r="H21" s="642">
        <v>8.2773621312170746</v>
      </c>
      <c r="I21" s="643">
        <v>4.4200734595856375</v>
      </c>
      <c r="J21" s="643">
        <v>4.8845829006900203</v>
      </c>
      <c r="K21" s="643">
        <v>5.5882990047641385</v>
      </c>
      <c r="L21" s="643">
        <v>6.7302053920488873</v>
      </c>
      <c r="M21" s="643">
        <v>2.4038880994026215</v>
      </c>
      <c r="N21" s="643">
        <v>0.53756806566107684</v>
      </c>
      <c r="O21" s="642">
        <v>0.53756806566107684</v>
      </c>
      <c r="P21"/>
    </row>
    <row r="22" spans="1:16" ht="30" customHeight="1">
      <c r="A22"/>
      <c r="B22" s="607" t="s">
        <v>383</v>
      </c>
      <c r="C22" s="643">
        <v>-3.3820482928646811E-2</v>
      </c>
      <c r="D22" s="643">
        <v>2.5832778094067663</v>
      </c>
      <c r="E22" s="643">
        <v>2.0680858138240978</v>
      </c>
      <c r="F22" s="643">
        <v>1.3804235994302019</v>
      </c>
      <c r="G22" s="643">
        <v>-7.0840203468550413</v>
      </c>
      <c r="H22" s="642">
        <v>-18.221256048552746</v>
      </c>
      <c r="I22" s="643">
        <v>-2.7573524809534717</v>
      </c>
      <c r="J22" s="643">
        <v>-1.5635959343117491</v>
      </c>
      <c r="K22" s="643">
        <v>3.260114922850093</v>
      </c>
      <c r="L22" s="643">
        <v>5.6361057470096512</v>
      </c>
      <c r="M22" s="643">
        <v>1.2368789971385752</v>
      </c>
      <c r="N22" s="643">
        <v>-0.42188929089014948</v>
      </c>
      <c r="O22" s="642">
        <v>-0.42188929089014948</v>
      </c>
      <c r="P22"/>
    </row>
    <row r="23" spans="1:16" ht="30" customHeight="1">
      <c r="A23"/>
      <c r="B23" s="607" t="s">
        <v>384</v>
      </c>
      <c r="C23" s="643">
        <v>1.2102203305946801</v>
      </c>
      <c r="D23" s="643">
        <v>-0.64309860285113984</v>
      </c>
      <c r="E23" s="643">
        <v>4.3225515646299897</v>
      </c>
      <c r="F23" s="643">
        <v>3.1887362552413805</v>
      </c>
      <c r="G23" s="643">
        <v>-4.6053997867104357</v>
      </c>
      <c r="H23" s="642">
        <v>12.425835257200418</v>
      </c>
      <c r="I23" s="643">
        <v>-0.74275575294203122</v>
      </c>
      <c r="J23" s="643">
        <v>5.938245461995578</v>
      </c>
      <c r="K23" s="643">
        <v>5.1276578757027949</v>
      </c>
      <c r="L23" s="643">
        <v>9.7697890153159364</v>
      </c>
      <c r="M23" s="643">
        <v>0.59952642729818706</v>
      </c>
      <c r="N23" s="643">
        <v>2.2963737839766196</v>
      </c>
      <c r="O23" s="642">
        <v>2.2963737839766196</v>
      </c>
      <c r="P23"/>
    </row>
    <row r="24" spans="1:16" ht="30" customHeight="1">
      <c r="A24"/>
      <c r="B24" s="607" t="s">
        <v>385</v>
      </c>
      <c r="C24" s="643">
        <v>-1.5156171346666554</v>
      </c>
      <c r="D24" s="643">
        <v>-0.10142285463278711</v>
      </c>
      <c r="E24" s="643">
        <v>-0.54768764481730159</v>
      </c>
      <c r="F24" s="643">
        <v>2.9710524428697198</v>
      </c>
      <c r="G24" s="643">
        <v>-4.8119707632438065</v>
      </c>
      <c r="H24" s="642">
        <v>-5.1129283948638999</v>
      </c>
      <c r="I24" s="643">
        <v>-4.8739092355402249</v>
      </c>
      <c r="J24" s="643">
        <v>-0.45112274543798492</v>
      </c>
      <c r="K24" s="643">
        <v>7.7407782348018372E-2</v>
      </c>
      <c r="L24" s="643">
        <v>4.5867282491577299</v>
      </c>
      <c r="M24" s="643">
        <v>0.85178103974268993</v>
      </c>
      <c r="N24" s="643">
        <v>-0.88796137577706702</v>
      </c>
      <c r="O24" s="642">
        <v>-0.88796137577708123</v>
      </c>
      <c r="P24"/>
    </row>
    <row r="25" spans="1:16" ht="30" customHeight="1">
      <c r="A25"/>
      <c r="B25" s="607" t="s">
        <v>386</v>
      </c>
      <c r="C25" s="643">
        <v>0.96201900855517408</v>
      </c>
      <c r="D25" s="643">
        <v>3.0588909591233318</v>
      </c>
      <c r="E25" s="643">
        <v>-1.3540747296391231</v>
      </c>
      <c r="F25" s="643">
        <v>3.0807101950667288</v>
      </c>
      <c r="G25" s="643">
        <v>-2.3812489614603862</v>
      </c>
      <c r="H25" s="642">
        <v>4.1087464907251388</v>
      </c>
      <c r="I25" s="643">
        <v>2.4169768661239175</v>
      </c>
      <c r="J25" s="643">
        <v>-1.3329794966185773</v>
      </c>
      <c r="K25" s="643">
        <v>0.71246988019896662</v>
      </c>
      <c r="L25" s="643">
        <v>4.5834416641538525</v>
      </c>
      <c r="M25" s="643">
        <v>0.7512400918917308</v>
      </c>
      <c r="N25" s="643">
        <v>0.66390594018994875</v>
      </c>
      <c r="O25" s="642">
        <v>0.66390594018994875</v>
      </c>
      <c r="P25"/>
    </row>
    <row r="26" spans="1:16" ht="30" customHeight="1">
      <c r="A26"/>
      <c r="B26" s="607" t="s">
        <v>387</v>
      </c>
      <c r="C26" s="643">
        <v>2.1120025080245028</v>
      </c>
      <c r="D26" s="643">
        <v>0.88358633312081736</v>
      </c>
      <c r="E26" s="643">
        <v>-1.2141153205759423</v>
      </c>
      <c r="F26" s="643">
        <v>3.2830076799611021</v>
      </c>
      <c r="G26" s="643">
        <v>3.5582880045989924</v>
      </c>
      <c r="H26" s="642">
        <v>-15.808165877224084</v>
      </c>
      <c r="I26" s="643">
        <v>3.6885409961746234</v>
      </c>
      <c r="J26" s="643">
        <v>0.23291512458783359</v>
      </c>
      <c r="K26" s="643">
        <v>-1.9067203319585246</v>
      </c>
      <c r="L26" s="643">
        <v>2.0750618376106615</v>
      </c>
      <c r="M26" s="643">
        <v>0.90374325576870262</v>
      </c>
      <c r="N26" s="643">
        <v>0.73383179450439684</v>
      </c>
      <c r="O26" s="642">
        <v>0.73383179450439684</v>
      </c>
      <c r="P26"/>
    </row>
    <row r="27" spans="1:16" ht="30" customHeight="1">
      <c r="A27"/>
      <c r="B27" s="607" t="s">
        <v>388</v>
      </c>
      <c r="C27" s="643">
        <v>1.8198959505545815</v>
      </c>
      <c r="D27" s="643">
        <v>-1.1759193759967275</v>
      </c>
      <c r="E27" s="643">
        <v>-0.4712459930694024</v>
      </c>
      <c r="F27" s="643">
        <v>7.6218757564559638</v>
      </c>
      <c r="G27" s="643">
        <v>-0.12651865693069908</v>
      </c>
      <c r="H27" s="642">
        <v>-21.057895339410379</v>
      </c>
      <c r="I27" s="643">
        <v>3.9066187058233766</v>
      </c>
      <c r="J27" s="643">
        <v>1.8858020925960375</v>
      </c>
      <c r="K27" s="643">
        <v>0.73681117268158403</v>
      </c>
      <c r="L27" s="643">
        <v>5.9894540285012567</v>
      </c>
      <c r="M27" s="643">
        <v>0.70399114756804693</v>
      </c>
      <c r="N27" s="643">
        <v>1.0706762815436974</v>
      </c>
      <c r="O27" s="642">
        <v>1.0706762815436974</v>
      </c>
      <c r="P27"/>
    </row>
    <row r="28" spans="1:16" ht="30" customHeight="1">
      <c r="A28"/>
      <c r="B28" s="607" t="s">
        <v>389</v>
      </c>
      <c r="C28" s="643">
        <v>1.0615349583203795</v>
      </c>
      <c r="D28" s="643">
        <v>-1.2420993511512819</v>
      </c>
      <c r="E28" s="643">
        <v>0.93615200968257284</v>
      </c>
      <c r="F28" s="643">
        <v>7.1754782111790547</v>
      </c>
      <c r="G28" s="643">
        <v>0.70854080424705046</v>
      </c>
      <c r="H28" s="642">
        <v>7.2100016452905606</v>
      </c>
      <c r="I28" s="643">
        <v>2.9299545244852538</v>
      </c>
      <c r="J28" s="643">
        <v>1.2762198650163441</v>
      </c>
      <c r="K28" s="643">
        <v>7.7872877531049767E-2</v>
      </c>
      <c r="L28" s="643">
        <v>5.4404199721628004</v>
      </c>
      <c r="M28" s="643">
        <v>0.22474077785807367</v>
      </c>
      <c r="N28" s="643">
        <v>1.5229409540622214</v>
      </c>
      <c r="O28" s="642">
        <v>1.5229409540622214</v>
      </c>
      <c r="P28"/>
    </row>
    <row r="29" spans="1:16" ht="30" customHeight="1">
      <c r="A29"/>
      <c r="B29" s="607" t="s">
        <v>390</v>
      </c>
      <c r="C29" s="643">
        <v>0.42690188377443405</v>
      </c>
      <c r="D29" s="643">
        <v>1.287700225552129</v>
      </c>
      <c r="E29" s="643">
        <v>1.8672649124719811</v>
      </c>
      <c r="F29" s="643">
        <v>6.4210619786468186</v>
      </c>
      <c r="G29" s="643">
        <v>0.71262093039179319</v>
      </c>
      <c r="H29" s="642">
        <v>26.710898932591761</v>
      </c>
      <c r="I29" s="643">
        <v>0.7212732150593979</v>
      </c>
      <c r="J29" s="643">
        <v>0.7031823905406327</v>
      </c>
      <c r="K29" s="643">
        <v>2.8314056674325201</v>
      </c>
      <c r="L29" s="643">
        <v>0.61889601603941458</v>
      </c>
      <c r="M29" s="643">
        <v>0.37272915951672303</v>
      </c>
      <c r="N29" s="643">
        <v>1.8520335531702017</v>
      </c>
      <c r="O29" s="642">
        <v>1.8520335531702017</v>
      </c>
      <c r="P29"/>
    </row>
    <row r="30" spans="1:16" ht="30" customHeight="1">
      <c r="A30"/>
      <c r="B30" s="607" t="s">
        <v>391</v>
      </c>
      <c r="C30" s="643">
        <v>0.30561020342207712</v>
      </c>
      <c r="D30" s="643">
        <v>7.237073658475552</v>
      </c>
      <c r="E30" s="643">
        <v>1.960154094907395</v>
      </c>
      <c r="F30" s="643">
        <v>19.372832517935649</v>
      </c>
      <c r="G30" s="643">
        <v>0.2662154286336289</v>
      </c>
      <c r="H30" s="642">
        <v>11.759584924824367</v>
      </c>
      <c r="I30" s="643">
        <v>-2.4494859883660069</v>
      </c>
      <c r="J30" s="643">
        <v>-0.21060577985329587</v>
      </c>
      <c r="K30" s="643">
        <v>5.531082598709375</v>
      </c>
      <c r="L30" s="643">
        <v>-1.7921089723469379</v>
      </c>
      <c r="M30" s="643">
        <v>1.2801184658994771</v>
      </c>
      <c r="N30" s="643">
        <v>2.9780381079615097</v>
      </c>
      <c r="O30" s="642">
        <v>2.9780381079615097</v>
      </c>
      <c r="P30"/>
    </row>
    <row r="31" spans="1:16" ht="30" customHeight="1">
      <c r="A31"/>
      <c r="B31" s="540" t="s">
        <v>392</v>
      </c>
      <c r="C31" s="643">
        <v>3.9067902919918396</v>
      </c>
      <c r="D31" s="643">
        <v>10.72813141101534</v>
      </c>
      <c r="E31" s="643">
        <v>0.8653670362543977</v>
      </c>
      <c r="F31" s="643">
        <v>4.6413467562081792</v>
      </c>
      <c r="G31" s="643">
        <v>2.0946983644694086</v>
      </c>
      <c r="H31" s="642">
        <v>-6.5931993489440686</v>
      </c>
      <c r="I31" s="643">
        <v>-12.807944836417718</v>
      </c>
      <c r="J31" s="643">
        <v>2.8684144545863717</v>
      </c>
      <c r="K31" s="643">
        <v>3.3343508797267987</v>
      </c>
      <c r="L31" s="643">
        <v>-0.55113116916876947</v>
      </c>
      <c r="M31" s="643">
        <v>-4.5262223241498134</v>
      </c>
      <c r="N31" s="643">
        <v>2.5762626402985518</v>
      </c>
      <c r="O31" s="642">
        <v>2.5762626402985518</v>
      </c>
      <c r="P31"/>
    </row>
    <row r="32" spans="1:16" ht="30" customHeight="1">
      <c r="A32"/>
      <c r="B32" s="540" t="s">
        <v>393</v>
      </c>
      <c r="C32" s="643">
        <v>-7.7449156085381503</v>
      </c>
      <c r="D32" s="643">
        <v>-15.343678789706019</v>
      </c>
      <c r="E32" s="643">
        <v>0.31389707551493018</v>
      </c>
      <c r="F32" s="643">
        <v>6.5479085468880243</v>
      </c>
      <c r="G32" s="643">
        <v>3.1921194506517168</v>
      </c>
      <c r="H32" s="642">
        <v>10.97194919570488</v>
      </c>
      <c r="I32" s="643">
        <v>5.3463233609907945</v>
      </c>
      <c r="J32" s="643">
        <v>0.48346647783523622</v>
      </c>
      <c r="K32" s="643">
        <v>2.3130744953983537</v>
      </c>
      <c r="L32" s="643">
        <v>-2.7491424864451233</v>
      </c>
      <c r="M32" s="643">
        <v>-0.95164051736027488</v>
      </c>
      <c r="N32" s="643">
        <v>-2.1837025292084462</v>
      </c>
      <c r="O32" s="642">
        <v>-2.1837025292084462</v>
      </c>
      <c r="P32"/>
    </row>
    <row r="33" spans="1:16" ht="30" customHeight="1">
      <c r="A33"/>
      <c r="B33" s="540" t="s">
        <v>394</v>
      </c>
      <c r="C33" s="643">
        <v>-3.1947090261591882</v>
      </c>
      <c r="D33" s="643">
        <v>-14.999393488204106</v>
      </c>
      <c r="E33" s="643">
        <v>1.4607108236067887</v>
      </c>
      <c r="F33" s="643">
        <v>7.6885763626347767</v>
      </c>
      <c r="G33" s="643">
        <v>1.5400063945258751</v>
      </c>
      <c r="H33" s="642">
        <v>6.5649839448738589</v>
      </c>
      <c r="I33" s="643">
        <v>-1.7583347510219909</v>
      </c>
      <c r="J33" s="643">
        <v>0.69294553773158896</v>
      </c>
      <c r="K33" s="643">
        <v>0.83539595230016062</v>
      </c>
      <c r="L33" s="643">
        <v>1.9953246277429741</v>
      </c>
      <c r="M33" s="643">
        <v>-4.9535356462915701</v>
      </c>
      <c r="N33" s="643">
        <v>-0.7703177250254214</v>
      </c>
      <c r="O33" s="642">
        <v>-0.7703177250254214</v>
      </c>
      <c r="P33"/>
    </row>
    <row r="34" spans="1:16" ht="30" customHeight="1">
      <c r="A34"/>
      <c r="B34" s="540" t="s">
        <v>395</v>
      </c>
      <c r="C34" s="643">
        <v>4.6371482961796886</v>
      </c>
      <c r="D34" s="643">
        <v>-20.921207993226759</v>
      </c>
      <c r="E34" s="643">
        <v>1.4159938354062263</v>
      </c>
      <c r="F34" s="643">
        <v>1.1948457013941436</v>
      </c>
      <c r="G34" s="643">
        <v>2.1321225334705503</v>
      </c>
      <c r="H34" s="642">
        <v>1.0833707093127316</v>
      </c>
      <c r="I34" s="643">
        <v>3.9972814125312652</v>
      </c>
      <c r="J34" s="643">
        <v>5.6976483545363692</v>
      </c>
      <c r="K34" s="643">
        <v>1.1283888113887741</v>
      </c>
      <c r="L34" s="643">
        <v>7.3517359553392225</v>
      </c>
      <c r="M34" s="643">
        <v>-7.89922905470074</v>
      </c>
      <c r="N34" s="643">
        <v>1.121926064798302</v>
      </c>
      <c r="O34" s="642">
        <v>1.121926064798302</v>
      </c>
      <c r="P34"/>
    </row>
    <row r="35" spans="1:16" ht="30" customHeight="1">
      <c r="A35"/>
      <c r="B35" s="540" t="s">
        <v>396</v>
      </c>
      <c r="C35" s="643">
        <v>2.4483121350586288</v>
      </c>
      <c r="D35" s="643">
        <v>-1.7227817679804787</v>
      </c>
      <c r="E35" s="643">
        <v>0.82830619226169233</v>
      </c>
      <c r="F35" s="643">
        <v>6.96488087186043</v>
      </c>
      <c r="G35" s="643">
        <v>0.75638314589814115</v>
      </c>
      <c r="H35" s="642">
        <v>9.3246067224274043</v>
      </c>
      <c r="I35" s="643">
        <v>-1.5299286144686164</v>
      </c>
      <c r="J35" s="643">
        <v>5.2248684009875319</v>
      </c>
      <c r="K35" s="643">
        <v>-1.931733940882566</v>
      </c>
      <c r="L35" s="643">
        <v>1.8364962453100873</v>
      </c>
      <c r="M35" s="643">
        <v>6.2008580733495648</v>
      </c>
      <c r="N35" s="643">
        <v>2.105645283434157</v>
      </c>
      <c r="O35" s="642">
        <v>2.105645283434157</v>
      </c>
      <c r="P35"/>
    </row>
    <row r="36" spans="1:16" ht="30" customHeight="1">
      <c r="A36"/>
      <c r="B36" s="540" t="s">
        <v>397</v>
      </c>
      <c r="C36" s="643">
        <v>0.65896124760575958</v>
      </c>
      <c r="D36" s="643">
        <v>1.4147302896625717</v>
      </c>
      <c r="E36" s="643">
        <v>1.9175085810316403</v>
      </c>
      <c r="F36" s="643">
        <v>6.8346655780161711</v>
      </c>
      <c r="G36" s="643">
        <v>0.6094921204971655</v>
      </c>
      <c r="H36" s="642">
        <v>3.8639838369854544</v>
      </c>
      <c r="I36" s="643">
        <v>8.0753541498521031</v>
      </c>
      <c r="J36" s="643">
        <v>6.8854199534709153</v>
      </c>
      <c r="K36" s="643">
        <v>-1.5239378194551136</v>
      </c>
      <c r="L36" s="643">
        <v>4.8488683320826027</v>
      </c>
      <c r="M36" s="643">
        <v>2.0815896934099243</v>
      </c>
      <c r="N36" s="643">
        <v>2.4549638125775886</v>
      </c>
      <c r="O36" s="642">
        <v>2.4549638125775743</v>
      </c>
      <c r="P36"/>
    </row>
    <row r="37" spans="1:16" ht="30" customHeight="1">
      <c r="A37"/>
      <c r="B37" s="540" t="s">
        <v>398</v>
      </c>
      <c r="C37" s="643">
        <v>1.078760785797229</v>
      </c>
      <c r="D37" s="643">
        <v>2.1086764784844263</v>
      </c>
      <c r="E37" s="643">
        <v>2.1377470331931647</v>
      </c>
      <c r="F37" s="643">
        <v>8.4265305386618508</v>
      </c>
      <c r="G37" s="643">
        <v>0.27355972618134672</v>
      </c>
      <c r="H37" s="642">
        <v>-12.219008505549297</v>
      </c>
      <c r="I37" s="643">
        <v>7.442424117504018</v>
      </c>
      <c r="J37" s="643">
        <v>9.4264511240608044</v>
      </c>
      <c r="K37" s="643">
        <v>-0.39740324871095822</v>
      </c>
      <c r="L37" s="643">
        <v>4.2798183189582488</v>
      </c>
      <c r="M37" s="643">
        <v>3.0129713897496515</v>
      </c>
      <c r="N37" s="643">
        <v>2.7229110631474356</v>
      </c>
      <c r="O37" s="642">
        <v>2.722911063147464</v>
      </c>
      <c r="P37"/>
    </row>
    <row r="38" spans="1:16" ht="30" customHeight="1">
      <c r="A38"/>
      <c r="B38" s="540" t="s">
        <v>399</v>
      </c>
      <c r="C38" s="643">
        <v>2.0124218207942164</v>
      </c>
      <c r="D38" s="643">
        <v>2.8807893162194063</v>
      </c>
      <c r="E38" s="643">
        <v>2.0889211932425127</v>
      </c>
      <c r="F38" s="643">
        <v>6.2759003746108704</v>
      </c>
      <c r="G38" s="643">
        <v>0.73204073010184345</v>
      </c>
      <c r="H38" s="642">
        <v>9.2929199325842831</v>
      </c>
      <c r="I38" s="643">
        <v>-3.0769431683333721</v>
      </c>
      <c r="J38" s="643">
        <v>1.9986294700600808</v>
      </c>
      <c r="K38" s="643">
        <v>-6.9023738527945966E-2</v>
      </c>
      <c r="L38" s="643">
        <v>-3.4066973003927785</v>
      </c>
      <c r="M38" s="643">
        <v>-0.48257734072321057</v>
      </c>
      <c r="N38" s="643">
        <v>1.773508453554058</v>
      </c>
      <c r="O38" s="642">
        <v>1.7735084535540437</v>
      </c>
      <c r="P38"/>
    </row>
    <row r="39" spans="1:16" ht="30" customHeight="1">
      <c r="A39"/>
      <c r="B39" s="608" t="s">
        <v>442</v>
      </c>
      <c r="C39" s="643">
        <v>0.86651011362496888</v>
      </c>
      <c r="D39" s="643">
        <v>-0.4238900702698345</v>
      </c>
      <c r="E39" s="643">
        <v>1.4070949628108451</v>
      </c>
      <c r="F39" s="643">
        <v>6.505380895358968</v>
      </c>
      <c r="G39" s="643">
        <v>2.0187533896371264</v>
      </c>
      <c r="H39" s="642">
        <v>1.3568355066060747</v>
      </c>
      <c r="I39" s="643">
        <v>0.19442538076800986</v>
      </c>
      <c r="J39" s="643">
        <v>-0.79456683649389959</v>
      </c>
      <c r="K39" s="643">
        <v>1.0657179287160972</v>
      </c>
      <c r="L39" s="643">
        <v>1.3243304683968375</v>
      </c>
      <c r="M39" s="643">
        <v>0.46681780830255093</v>
      </c>
      <c r="N39" s="643">
        <v>1.5124426715847932</v>
      </c>
      <c r="O39" s="642">
        <v>1.5124426715848074</v>
      </c>
      <c r="P39"/>
    </row>
    <row r="40" spans="1:16" ht="30" customHeight="1">
      <c r="A40"/>
      <c r="B40" s="608" t="s">
        <v>443</v>
      </c>
      <c r="C40" s="643">
        <v>0.21777736170527362</v>
      </c>
      <c r="D40" s="643">
        <v>0.5648661761207876</v>
      </c>
      <c r="E40" s="643">
        <v>0.24916019486431651</v>
      </c>
      <c r="F40" s="643">
        <v>3.0767160171903498</v>
      </c>
      <c r="G40" s="643">
        <v>2.1084080177382134</v>
      </c>
      <c r="H40" s="642">
        <v>-0.92312293422781977</v>
      </c>
      <c r="I40" s="643">
        <v>-3.4565687032139749</v>
      </c>
      <c r="J40" s="643">
        <v>1.9750506988087011</v>
      </c>
      <c r="K40" s="643">
        <v>3.1290054386614798</v>
      </c>
      <c r="L40" s="643">
        <v>3.3014093590722098</v>
      </c>
      <c r="M40" s="643">
        <v>0.1476090028180721</v>
      </c>
      <c r="N40" s="643">
        <v>1.3258269492613834</v>
      </c>
      <c r="O40" s="642">
        <v>1.3258269492613834</v>
      </c>
      <c r="P40"/>
    </row>
    <row r="41" spans="1:16" ht="30" customHeight="1">
      <c r="A41"/>
      <c r="B41" s="608" t="s">
        <v>444</v>
      </c>
      <c r="C41" s="643">
        <v>-0.50631869475843416</v>
      </c>
      <c r="D41" s="643">
        <v>-0.97296583417343641</v>
      </c>
      <c r="E41" s="643">
        <v>1.48995941273607</v>
      </c>
      <c r="F41" s="643">
        <v>4.8181150845188085</v>
      </c>
      <c r="G41" s="643">
        <v>2.0512386204444937</v>
      </c>
      <c r="H41" s="642">
        <v>-1.2674597757314388</v>
      </c>
      <c r="I41" s="643">
        <v>-3.5589796626483832</v>
      </c>
      <c r="J41" s="643">
        <v>1.1633466653375564</v>
      </c>
      <c r="K41" s="643">
        <v>2.6229448384074772</v>
      </c>
      <c r="L41" s="643">
        <v>2.1452648332974036</v>
      </c>
      <c r="M41" s="643">
        <v>-2.0839940230408303</v>
      </c>
      <c r="N41" s="643">
        <v>1.202345822672001</v>
      </c>
      <c r="O41" s="642">
        <v>1.2023458226719868</v>
      </c>
      <c r="P41"/>
    </row>
    <row r="42" spans="1:16" ht="30" customHeight="1">
      <c r="A42"/>
      <c r="B42" s="608" t="s">
        <v>445</v>
      </c>
      <c r="C42" s="643">
        <v>0.76182265040645802</v>
      </c>
      <c r="D42" s="643">
        <v>0.86208429036737755</v>
      </c>
      <c r="E42" s="643">
        <v>0.79812970922536408</v>
      </c>
      <c r="F42" s="643">
        <v>5.2991201741516392</v>
      </c>
      <c r="G42" s="643">
        <v>3.2786251483536404</v>
      </c>
      <c r="H42" s="642">
        <v>-3.1106392912715677</v>
      </c>
      <c r="I42" s="643">
        <v>-1.1342341614002436</v>
      </c>
      <c r="J42" s="643">
        <v>3.6652169287805947</v>
      </c>
      <c r="K42" s="643">
        <v>3.0017375586631942</v>
      </c>
      <c r="L42" s="643">
        <v>2.1605008565793469</v>
      </c>
      <c r="M42" s="643">
        <v>0.17906439097710347</v>
      </c>
      <c r="N42" s="643">
        <v>2.0883780659825817</v>
      </c>
      <c r="O42" s="642">
        <v>2.0883780659826101</v>
      </c>
      <c r="P42"/>
    </row>
    <row r="43" spans="1:16" ht="30" customHeight="1">
      <c r="A43"/>
      <c r="B43" s="540" t="s">
        <v>404</v>
      </c>
      <c r="C43" s="643">
        <v>-0.87099272763624924</v>
      </c>
      <c r="D43" s="643">
        <v>0.65634060526245719</v>
      </c>
      <c r="E43" s="643">
        <v>1.6848427359249314</v>
      </c>
      <c r="F43" s="643">
        <v>4.3213174054049546</v>
      </c>
      <c r="G43" s="643">
        <v>2.3621068771438871</v>
      </c>
      <c r="H43" s="642">
        <v>0.89972659224035567</v>
      </c>
      <c r="I43" s="643">
        <v>0.73493841815795236</v>
      </c>
      <c r="J43" s="643">
        <v>2.153774582871975</v>
      </c>
      <c r="K43" s="643">
        <v>2.009275631545222</v>
      </c>
      <c r="L43" s="643">
        <v>2.9874281349704006</v>
      </c>
      <c r="M43" s="643">
        <v>1.3989498473387982</v>
      </c>
      <c r="N43" s="643">
        <v>1.6001983966982465</v>
      </c>
      <c r="O43" s="642">
        <v>1.6001983966982465</v>
      </c>
      <c r="P43"/>
    </row>
    <row r="44" spans="1:16" ht="30" customHeight="1">
      <c r="A44"/>
      <c r="B44" s="608" t="s">
        <v>405</v>
      </c>
      <c r="C44" s="643">
        <v>-0.72406300992091133</v>
      </c>
      <c r="D44" s="643">
        <v>0.28394291394593552</v>
      </c>
      <c r="E44" s="643">
        <v>-0.27091524436781356</v>
      </c>
      <c r="F44" s="643">
        <v>5.2853445008612709</v>
      </c>
      <c r="G44" s="643">
        <v>1.0590229332055259</v>
      </c>
      <c r="H44" s="642">
        <v>1.0753736260959101</v>
      </c>
      <c r="I44" s="643">
        <v>1.023971637690039</v>
      </c>
      <c r="J44" s="643">
        <v>1.5062436746176076</v>
      </c>
      <c r="K44" s="643">
        <v>1.4468770829434874</v>
      </c>
      <c r="L44" s="643">
        <v>2.4464925783476303</v>
      </c>
      <c r="M44" s="643">
        <v>1.1136775144162954</v>
      </c>
      <c r="N44" s="643">
        <v>1.2024656055865819</v>
      </c>
      <c r="O44" s="642">
        <v>1.2024656055865819</v>
      </c>
      <c r="P44"/>
    </row>
    <row r="45" spans="1:16" ht="30" customHeight="1">
      <c r="A45"/>
      <c r="B45" s="608" t="s">
        <v>414</v>
      </c>
      <c r="C45" s="643">
        <v>0.68510811748072342</v>
      </c>
      <c r="D45" s="643">
        <v>1.5283094457624031</v>
      </c>
      <c r="E45" s="643">
        <v>1.3739076162892445</v>
      </c>
      <c r="F45" s="643">
        <v>4.4198344644990897</v>
      </c>
      <c r="G45" s="643">
        <v>0.46152535063856703</v>
      </c>
      <c r="H45" s="642">
        <v>1.2407502178347158</v>
      </c>
      <c r="I45" s="643">
        <v>1.9998704802253684</v>
      </c>
      <c r="J45" s="643">
        <v>0.3432286710332022</v>
      </c>
      <c r="K45" s="643">
        <v>0.36374424867433675</v>
      </c>
      <c r="L45" s="643">
        <v>0.91239409187519982</v>
      </c>
      <c r="M45" s="643">
        <v>0.84179477543042935</v>
      </c>
      <c r="N45" s="643">
        <v>1.3230397604338435</v>
      </c>
      <c r="O45" s="642">
        <v>1.3230397604338577</v>
      </c>
      <c r="P45"/>
    </row>
    <row r="46" spans="1:16" ht="18">
      <c r="B46" s="608" t="s">
        <v>413</v>
      </c>
      <c r="C46" s="643">
        <v>1.1846466401815405</v>
      </c>
      <c r="D46" s="643">
        <v>1.5038155449018262</v>
      </c>
      <c r="E46" s="643">
        <v>1.09993598644364</v>
      </c>
      <c r="F46" s="643">
        <v>4.2076831360666063</v>
      </c>
      <c r="G46" s="643">
        <v>1.4184935572430817</v>
      </c>
      <c r="H46" s="642">
        <v>0.81843257715183881</v>
      </c>
      <c r="I46" s="643">
        <v>0.4297733995204851</v>
      </c>
      <c r="J46" s="643">
        <v>0.43936513152050338</v>
      </c>
      <c r="K46" s="643">
        <v>0.48464949681901714</v>
      </c>
      <c r="L46" s="643">
        <v>1.7567087321574064</v>
      </c>
      <c r="M46" s="643">
        <v>-1.2980905770826467</v>
      </c>
      <c r="N46" s="643">
        <v>1.4701156559726201</v>
      </c>
      <c r="O46" s="642">
        <v>1.4701156559725916</v>
      </c>
      <c r="P46"/>
    </row>
    <row r="47" spans="1:16" ht="32.1" customHeight="1">
      <c r="B47" s="609" t="s">
        <v>436</v>
      </c>
      <c r="C47" s="643">
        <v>0.7884798219211433</v>
      </c>
      <c r="D47" s="643">
        <v>2.9092031640152385</v>
      </c>
      <c r="E47" s="643">
        <v>1.6584409092484265</v>
      </c>
      <c r="F47" s="643">
        <v>4.1439327224369435</v>
      </c>
      <c r="G47" s="643">
        <v>1.6698558242424184</v>
      </c>
      <c r="H47" s="642">
        <v>0</v>
      </c>
      <c r="I47" s="643">
        <v>0.48569253135859469</v>
      </c>
      <c r="J47" s="643">
        <v>-1.2732078945013114</v>
      </c>
      <c r="K47" s="643">
        <v>-1.1190088052210285</v>
      </c>
      <c r="L47" s="643">
        <v>1.964524852226873</v>
      </c>
      <c r="M47" s="643">
        <v>-0.99141997000803883</v>
      </c>
      <c r="N47" s="643">
        <v>1.2390980828783142</v>
      </c>
      <c r="O47" s="642">
        <v>1.2390980828783427</v>
      </c>
      <c r="P47"/>
    </row>
    <row r="48" spans="1:16" ht="32.1" customHeight="1">
      <c r="B48" s="608" t="s">
        <v>440</v>
      </c>
      <c r="C48" s="643">
        <v>0.49052079570472529</v>
      </c>
      <c r="D48" s="643">
        <v>0.65166465441386379</v>
      </c>
      <c r="E48" s="643">
        <v>0.79888316555292249</v>
      </c>
      <c r="F48" s="643">
        <v>3.3609368053468529</v>
      </c>
      <c r="G48" s="643">
        <v>1.8952675623758779</v>
      </c>
      <c r="H48" s="642">
        <v>0.63870086791555991</v>
      </c>
      <c r="I48" s="643">
        <v>0.48915057547338847</v>
      </c>
      <c r="J48" s="643">
        <v>1.4642129207512085</v>
      </c>
      <c r="K48" s="643">
        <v>1.3909788696335568</v>
      </c>
      <c r="L48" s="643">
        <v>1.3429843152486569</v>
      </c>
      <c r="M48" s="643">
        <v>-0.8729502150197419</v>
      </c>
      <c r="N48" s="643">
        <v>1.356039177400632</v>
      </c>
      <c r="O48" s="642">
        <v>1.356039177400632</v>
      </c>
      <c r="P48"/>
    </row>
    <row r="49" spans="2:15" ht="27" customHeight="1">
      <c r="B49" s="593" t="s">
        <v>441</v>
      </c>
      <c r="C49" s="643">
        <v>0.7054983497070566</v>
      </c>
      <c r="D49" s="643">
        <v>0.55712156195006912</v>
      </c>
      <c r="E49" s="643">
        <v>1.1556313070410198</v>
      </c>
      <c r="F49" s="643">
        <v>3.7865925904365838</v>
      </c>
      <c r="G49" s="643">
        <v>1.5996990548460985</v>
      </c>
      <c r="H49" s="642">
        <v>0.52892734193821411</v>
      </c>
      <c r="I49" s="643">
        <v>0.29421284209820442</v>
      </c>
      <c r="J49" s="643">
        <v>1.8211149506789752</v>
      </c>
      <c r="K49" s="643">
        <v>1.7279620152665274</v>
      </c>
      <c r="L49" s="643">
        <v>1.2339135704137334</v>
      </c>
      <c r="M49" s="643">
        <v>-0.80434965419203763</v>
      </c>
      <c r="N49" s="643">
        <v>1.5438735762016904</v>
      </c>
      <c r="O49" s="642">
        <v>1.5438735762016904</v>
      </c>
    </row>
    <row r="50" spans="2:15" ht="27" customHeight="1">
      <c r="B50" s="593" t="s">
        <v>447</v>
      </c>
      <c r="C50" s="643">
        <v>1.6135335535550013</v>
      </c>
      <c r="D50" s="643">
        <v>0.57774769741085663</v>
      </c>
      <c r="E50" s="643">
        <v>2.0355473542781368</v>
      </c>
      <c r="F50" s="643">
        <v>3.6831984137772906</v>
      </c>
      <c r="G50" s="643">
        <v>2.37572735297951</v>
      </c>
      <c r="H50" s="642">
        <v>0.28984382116463792</v>
      </c>
      <c r="I50" s="643">
        <v>-0.13523147644168887</v>
      </c>
      <c r="J50" s="643">
        <v>0.66511302325915267</v>
      </c>
      <c r="K50" s="643">
        <v>0.66921899374206362</v>
      </c>
      <c r="L50" s="643">
        <v>-0.23718157556558594</v>
      </c>
      <c r="M50" s="643">
        <v>0.5201425860849298</v>
      </c>
      <c r="N50" s="643">
        <v>1.6240782569857686</v>
      </c>
      <c r="O50" s="642">
        <v>1.6240782569857686</v>
      </c>
    </row>
    <row r="51" spans="2:15" ht="27" customHeight="1">
      <c r="B51" s="593" t="s">
        <v>448</v>
      </c>
      <c r="C51" s="724">
        <v>2.1797429198845037</v>
      </c>
      <c r="D51" s="724">
        <v>0.95422460044854063</v>
      </c>
      <c r="E51" s="724">
        <v>2.231444101063417</v>
      </c>
      <c r="F51" s="724">
        <v>3.0774419689838766</v>
      </c>
      <c r="G51" s="724">
        <v>2.2528387980233191</v>
      </c>
      <c r="H51" s="724">
        <v>-0.12989401151611446</v>
      </c>
      <c r="I51" s="724">
        <v>-4.1752831583224292E-2</v>
      </c>
      <c r="J51" s="724">
        <v>-0.89474891371052934</v>
      </c>
      <c r="K51" s="724">
        <v>-0.84705463643311418</v>
      </c>
      <c r="L51" s="724">
        <v>1.8073592662173326</v>
      </c>
      <c r="M51" s="724">
        <v>0.45394638316811609</v>
      </c>
      <c r="N51" s="724">
        <v>1.5288150842769994</v>
      </c>
      <c r="O51" s="642">
        <v>1.5288150842769994</v>
      </c>
    </row>
    <row r="52" spans="2:15">
      <c r="B52" s="610" t="s">
        <v>210</v>
      </c>
      <c r="C52" s="631" t="s">
        <v>211</v>
      </c>
      <c r="D52" s="631"/>
      <c r="E52" s="631"/>
      <c r="F52" s="631"/>
      <c r="G52" s="631"/>
      <c r="H52" s="631"/>
      <c r="I52" s="631"/>
      <c r="J52" s="631"/>
      <c r="K52" s="631"/>
      <c r="L52" s="631"/>
      <c r="M52" s="631"/>
      <c r="N52" s="631"/>
      <c r="O52" s="630"/>
    </row>
  </sheetData>
  <mergeCells count="3">
    <mergeCell ref="B2:B3"/>
    <mergeCell ref="C2:O2"/>
    <mergeCell ref="B1:O1"/>
  </mergeCells>
  <phoneticPr fontId="271" type="noConversion"/>
  <printOptions horizontalCentered="1"/>
  <pageMargins left="0.25" right="0.25" top="0.5" bottom="0.5" header="0.3" footer="0.3"/>
  <pageSetup scale="50"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A1:O49"/>
  <sheetViews>
    <sheetView topLeftCell="A40" workbookViewId="0">
      <selection activeCell="C44" sqref="C44:O48"/>
    </sheetView>
  </sheetViews>
  <sheetFormatPr defaultColWidth="9.109375" defaultRowHeight="13.8"/>
  <cols>
    <col min="1" max="1" width="1.44140625" style="13" customWidth="1"/>
    <col min="2" max="2" width="8.88671875" style="13" customWidth="1"/>
    <col min="3" max="3" width="10.33203125" style="13" bestFit="1" customWidth="1"/>
    <col min="4" max="9" width="8.44140625" style="13" customWidth="1"/>
    <col min="10" max="10" width="9.109375" style="13" customWidth="1"/>
    <col min="11" max="15" width="8.44140625" style="13" customWidth="1"/>
    <col min="16" max="16" width="7.88671875" style="13" customWidth="1"/>
    <col min="17" max="231" width="9.109375" style="13"/>
    <col min="232" max="232" width="6" style="13" customWidth="1"/>
    <col min="233" max="233" width="3.44140625" style="13" customWidth="1"/>
    <col min="234" max="234" width="8.109375" style="13" customWidth="1"/>
    <col min="235" max="237" width="6.44140625" style="13" customWidth="1"/>
    <col min="238" max="238" width="6.109375" style="13" customWidth="1"/>
    <col min="239" max="239" width="8" style="13" customWidth="1"/>
    <col min="240" max="240" width="6.44140625" style="13" customWidth="1"/>
    <col min="241" max="241" width="6.88671875" style="13" customWidth="1"/>
    <col min="242" max="242" width="8" style="13" customWidth="1"/>
    <col min="243" max="243" width="8.44140625" style="13" customWidth="1"/>
    <col min="244" max="244" width="6.44140625" style="13" customWidth="1"/>
    <col min="245" max="245" width="7.88671875" style="13" customWidth="1"/>
    <col min="246" max="246" width="6.88671875" style="13" customWidth="1"/>
    <col min="247" max="247" width="7.109375" style="13" customWidth="1"/>
    <col min="248" max="248" width="7.44140625" style="13" customWidth="1"/>
    <col min="249" max="249" width="8" style="13" customWidth="1"/>
    <col min="250" max="250" width="7.88671875" style="13" customWidth="1"/>
    <col min="251" max="251" width="7.109375" style="13" customWidth="1"/>
    <col min="252" max="252" width="7" style="13" customWidth="1"/>
    <col min="253" max="253" width="8.88671875" style="13" customWidth="1"/>
    <col min="254" max="254" width="8.44140625" style="13" customWidth="1"/>
    <col min="255" max="255" width="9" style="13" customWidth="1"/>
    <col min="256" max="16384" width="9.109375" style="13"/>
  </cols>
  <sheetData>
    <row r="1" spans="1:15" ht="27.75" customHeight="1">
      <c r="B1" s="64" t="s">
        <v>352</v>
      </c>
      <c r="C1" s="466"/>
      <c r="D1" s="528"/>
      <c r="E1" s="528"/>
      <c r="F1" s="528"/>
      <c r="G1" s="528"/>
      <c r="H1" s="528"/>
      <c r="I1" s="528"/>
      <c r="J1" s="528"/>
      <c r="K1" s="528"/>
      <c r="L1" s="528"/>
      <c r="M1" s="528"/>
      <c r="N1" s="528"/>
      <c r="O1" s="528"/>
    </row>
    <row r="2" spans="1:15" ht="20.25" customHeight="1">
      <c r="B2" s="858" t="s">
        <v>422</v>
      </c>
      <c r="C2" s="822" t="s">
        <v>341</v>
      </c>
      <c r="D2" s="865"/>
      <c r="E2" s="865"/>
      <c r="F2" s="865"/>
      <c r="G2" s="865"/>
      <c r="H2" s="865"/>
      <c r="I2" s="865"/>
      <c r="J2" s="865"/>
      <c r="K2" s="865"/>
      <c r="L2" s="865"/>
      <c r="M2" s="865"/>
      <c r="N2" s="865"/>
      <c r="O2" s="68"/>
    </row>
    <row r="3" spans="1:15" s="12" customFormat="1" ht="184.5" customHeight="1">
      <c r="B3" s="859"/>
      <c r="C3" s="409" t="s">
        <v>220</v>
      </c>
      <c r="D3" s="65" t="s">
        <v>411</v>
      </c>
      <c r="E3" s="65" t="s">
        <v>426</v>
      </c>
      <c r="F3" s="65" t="s">
        <v>427</v>
      </c>
      <c r="G3" s="65" t="s">
        <v>433</v>
      </c>
      <c r="H3" s="65" t="s">
        <v>221</v>
      </c>
      <c r="I3" s="65" t="s">
        <v>434</v>
      </c>
      <c r="J3" s="65" t="s">
        <v>432</v>
      </c>
      <c r="K3" s="69" t="s">
        <v>55</v>
      </c>
      <c r="L3" s="69" t="s">
        <v>428</v>
      </c>
      <c r="M3" s="65" t="s">
        <v>254</v>
      </c>
      <c r="N3" s="65" t="s">
        <v>72</v>
      </c>
      <c r="O3" s="409" t="s">
        <v>431</v>
      </c>
    </row>
    <row r="4" spans="1:15" customFormat="1" ht="30" customHeight="1">
      <c r="A4" s="13"/>
      <c r="B4" s="591" t="s">
        <v>368</v>
      </c>
      <c r="C4" s="670">
        <v>14.263479274955131</v>
      </c>
      <c r="D4" s="670">
        <v>24.597192072914865</v>
      </c>
      <c r="E4" s="670">
        <v>16.120305263019489</v>
      </c>
      <c r="F4" s="670">
        <v>26.516931154039455</v>
      </c>
      <c r="G4" s="670">
        <v>18.602935314696325</v>
      </c>
      <c r="H4" s="670">
        <v>-18.430610638599973</v>
      </c>
      <c r="I4" s="670">
        <v>-19.744241000872393</v>
      </c>
      <c r="J4" s="670">
        <v>4.8433548615732747</v>
      </c>
      <c r="K4" s="670">
        <v>6.3508360988003432</v>
      </c>
      <c r="L4" s="670">
        <v>8.229159640774327</v>
      </c>
      <c r="M4" s="670">
        <v>34.537825820045725</v>
      </c>
      <c r="N4" s="670">
        <v>12.290677120267191</v>
      </c>
      <c r="O4" s="670">
        <v>12.290677120267191</v>
      </c>
    </row>
    <row r="5" spans="1:15" ht="30" customHeight="1">
      <c r="B5" s="591" t="s">
        <v>369</v>
      </c>
      <c r="C5" s="670">
        <v>8.8088694579330848</v>
      </c>
      <c r="D5" s="670">
        <v>28.10792779319442</v>
      </c>
      <c r="E5" s="670">
        <v>26.6378466641453</v>
      </c>
      <c r="F5" s="670">
        <v>27.363257061079011</v>
      </c>
      <c r="G5" s="670">
        <v>18.662991496321908</v>
      </c>
      <c r="H5" s="670">
        <v>-19.895804595115024</v>
      </c>
      <c r="I5" s="670">
        <v>-13.211008820378851</v>
      </c>
      <c r="J5" s="670">
        <v>2.9295215856231209</v>
      </c>
      <c r="K5" s="670">
        <v>8.5139317336045508</v>
      </c>
      <c r="L5" s="670">
        <v>6.6648983329872635</v>
      </c>
      <c r="M5" s="670">
        <v>33.850147278194214</v>
      </c>
      <c r="N5" s="670">
        <v>12.734205056780297</v>
      </c>
      <c r="O5" s="670">
        <v>12.734205056780269</v>
      </c>
    </row>
    <row r="6" spans="1:15" ht="30" customHeight="1">
      <c r="B6" s="591" t="s">
        <v>370</v>
      </c>
      <c r="C6" s="670">
        <v>6.8844697978918532</v>
      </c>
      <c r="D6" s="670">
        <v>19.987606047339042</v>
      </c>
      <c r="E6" s="670">
        <v>15.966040028176181</v>
      </c>
      <c r="F6" s="670">
        <v>27.333709417863332</v>
      </c>
      <c r="G6" s="670">
        <v>18.922492539726505</v>
      </c>
      <c r="H6" s="670">
        <v>-12.572649562693897</v>
      </c>
      <c r="I6" s="670">
        <v>-3.5811568170827286</v>
      </c>
      <c r="J6" s="670">
        <v>1.0794614214238294</v>
      </c>
      <c r="K6" s="670">
        <v>7.6809131886582662</v>
      </c>
      <c r="L6" s="670">
        <v>5.8721922079221258</v>
      </c>
      <c r="M6" s="670">
        <v>27.113763514972632</v>
      </c>
      <c r="N6" s="670">
        <v>10.606112969012898</v>
      </c>
      <c r="O6" s="670">
        <v>10.606112969012898</v>
      </c>
    </row>
    <row r="7" spans="1:15" ht="30" customHeight="1">
      <c r="B7" s="591" t="s">
        <v>371</v>
      </c>
      <c r="C7" s="670">
        <v>2.0439925199536617</v>
      </c>
      <c r="D7" s="670">
        <v>1.5218006443692929</v>
      </c>
      <c r="E7" s="671">
        <v>5.7925998553025835</v>
      </c>
      <c r="F7" s="670">
        <v>29.658109376989671</v>
      </c>
      <c r="G7" s="670">
        <v>21.3851315023513</v>
      </c>
      <c r="H7" s="670">
        <v>-0.2555651121167557</v>
      </c>
      <c r="I7" s="670">
        <v>6.8048746524987678</v>
      </c>
      <c r="J7" s="670">
        <v>-3.5022538522029265</v>
      </c>
      <c r="K7" s="670">
        <v>-0.29630724213302528</v>
      </c>
      <c r="L7" s="670">
        <v>2.7108197055847256</v>
      </c>
      <c r="M7" s="670">
        <v>1.4347056628128314</v>
      </c>
      <c r="N7" s="670">
        <v>5.2065716800786817</v>
      </c>
      <c r="O7" s="670">
        <v>5.2065716800786817</v>
      </c>
    </row>
    <row r="8" spans="1:15" ht="30" customHeight="1">
      <c r="B8" s="591" t="s">
        <v>372</v>
      </c>
      <c r="C8" s="671">
        <v>-6.4061532426308077</v>
      </c>
      <c r="D8" s="671">
        <v>-5.439621647661852E-2</v>
      </c>
      <c r="E8" s="671">
        <v>31.765193660080655</v>
      </c>
      <c r="F8" s="671">
        <v>23.22513004533171</v>
      </c>
      <c r="G8" s="671">
        <v>24.087306225766511</v>
      </c>
      <c r="H8" s="670">
        <v>6.9587392680282107</v>
      </c>
      <c r="I8" s="671">
        <v>13.023469847258596</v>
      </c>
      <c r="J8" s="671">
        <v>-4.984008124123207</v>
      </c>
      <c r="K8" s="671">
        <v>2.6137780697041251</v>
      </c>
      <c r="L8" s="671">
        <v>4.8897787035716078</v>
      </c>
      <c r="M8" s="671">
        <v>2.3538317248560361</v>
      </c>
      <c r="N8" s="671">
        <v>6.789224721805482</v>
      </c>
      <c r="O8" s="670">
        <v>6.7892247218054962</v>
      </c>
    </row>
    <row r="9" spans="1:15" ht="30" customHeight="1">
      <c r="B9" s="591" t="s">
        <v>373</v>
      </c>
      <c r="C9" s="671">
        <v>-5.88536035862532</v>
      </c>
      <c r="D9" s="671">
        <v>-7.8439673620624575</v>
      </c>
      <c r="E9" s="670">
        <v>29.370726212240669</v>
      </c>
      <c r="F9" s="671">
        <v>22.493550570949523</v>
      </c>
      <c r="G9" s="671">
        <v>20.854172336744739</v>
      </c>
      <c r="H9" s="670">
        <v>27.077357446029993</v>
      </c>
      <c r="I9" s="671">
        <v>16.234588936011619</v>
      </c>
      <c r="J9" s="671">
        <v>-7.8338552194935005</v>
      </c>
      <c r="K9" s="671">
        <v>2.4873249411984091</v>
      </c>
      <c r="L9" s="671">
        <v>8.0715438874365617</v>
      </c>
      <c r="M9" s="671">
        <v>4.3302418367416919</v>
      </c>
      <c r="N9" s="671">
        <v>6.2128730324202905</v>
      </c>
      <c r="O9" s="670">
        <v>6.2128730324202905</v>
      </c>
    </row>
    <row r="10" spans="1:15" ht="30" customHeight="1">
      <c r="B10" s="591" t="s">
        <v>374</v>
      </c>
      <c r="C10" s="670">
        <v>-8.4576135027534747</v>
      </c>
      <c r="D10" s="671">
        <v>-2.678948930063811</v>
      </c>
      <c r="E10" s="671">
        <v>14.768970860573845</v>
      </c>
      <c r="F10" s="671">
        <v>16.281182523214795</v>
      </c>
      <c r="G10" s="671">
        <v>17.075149007990206</v>
      </c>
      <c r="H10" s="670">
        <v>10.739999725316807</v>
      </c>
      <c r="I10" s="671">
        <v>9.2966788995239966</v>
      </c>
      <c r="J10" s="670">
        <v>-2.6175428308434476</v>
      </c>
      <c r="K10" s="671">
        <v>-3.3639227939048624</v>
      </c>
      <c r="L10" s="671">
        <v>-1.0512381916706062</v>
      </c>
      <c r="M10" s="671">
        <v>1.9661703864550617</v>
      </c>
      <c r="N10" s="670">
        <v>2.3044583460753927</v>
      </c>
      <c r="O10" s="670">
        <v>2.3044583460753927</v>
      </c>
    </row>
    <row r="11" spans="1:15" ht="30" customHeight="1">
      <c r="B11" s="591" t="s">
        <v>375</v>
      </c>
      <c r="C11" s="671">
        <v>0.50788614069432469</v>
      </c>
      <c r="D11" s="671">
        <v>4.0596956474833661</v>
      </c>
      <c r="E11" s="671">
        <v>2.622953685479672</v>
      </c>
      <c r="F11" s="671">
        <v>11.949763538574928</v>
      </c>
      <c r="G11" s="671">
        <v>12.906537020102689</v>
      </c>
      <c r="H11" s="670">
        <v>3.1037982223622151</v>
      </c>
      <c r="I11" s="671">
        <v>1.4077360092187234</v>
      </c>
      <c r="J11" s="671">
        <v>-2.5659696419186133</v>
      </c>
      <c r="K11" s="671">
        <v>-0.4539126950225949</v>
      </c>
      <c r="L11" s="671">
        <v>-4.4422723449204966</v>
      </c>
      <c r="M11" s="671">
        <v>2.655975137954897</v>
      </c>
      <c r="N11" s="671">
        <v>2.8756808234316082</v>
      </c>
      <c r="O11" s="670">
        <v>2.8756808234316082</v>
      </c>
    </row>
    <row r="12" spans="1:15" ht="30" customHeight="1">
      <c r="B12" s="591" t="s">
        <v>376</v>
      </c>
      <c r="C12" s="671">
        <v>4.2331606803263355</v>
      </c>
      <c r="D12" s="671">
        <v>-1.7029378841889979</v>
      </c>
      <c r="E12" s="671">
        <v>-21.43498890408685</v>
      </c>
      <c r="F12" s="671">
        <v>11.854084894868237</v>
      </c>
      <c r="G12" s="671">
        <v>9.053053033796516</v>
      </c>
      <c r="H12" s="670">
        <v>-8.7984741461017819</v>
      </c>
      <c r="I12" s="671">
        <v>-0.31793182221720429</v>
      </c>
      <c r="J12" s="671">
        <v>5.9914802383721337</v>
      </c>
      <c r="K12" s="671">
        <v>-0.76708970133526577</v>
      </c>
      <c r="L12" s="671">
        <v>-6.6159517958212035</v>
      </c>
      <c r="M12" s="671">
        <v>-10.97276205035692</v>
      </c>
      <c r="N12" s="671">
        <v>-1.2217291665981236</v>
      </c>
      <c r="O12" s="670">
        <v>-1.2217291665981236</v>
      </c>
    </row>
    <row r="13" spans="1:15" ht="30" customHeight="1">
      <c r="B13" s="613" t="s">
        <v>377</v>
      </c>
      <c r="C13" s="671">
        <v>6.787480462579353</v>
      </c>
      <c r="D13" s="671">
        <v>0.79916312461104155</v>
      </c>
      <c r="E13" s="671">
        <v>-27.583143092706223</v>
      </c>
      <c r="F13" s="671">
        <v>8.7974817258087654</v>
      </c>
      <c r="G13" s="671">
        <v>7.918140947796843</v>
      </c>
      <c r="H13" s="670">
        <v>-27.032856616821121</v>
      </c>
      <c r="I13" s="671">
        <v>-6.0302554267507844</v>
      </c>
      <c r="J13" s="671">
        <v>11.412557887450433</v>
      </c>
      <c r="K13" s="671">
        <v>-5.1962553220333234</v>
      </c>
      <c r="L13" s="671">
        <v>-8.6916881546819695</v>
      </c>
      <c r="M13" s="671">
        <v>-16.034137919661731</v>
      </c>
      <c r="N13" s="671">
        <v>-2.7539304151513733</v>
      </c>
      <c r="O13" s="670">
        <v>-2.7539304151513733</v>
      </c>
    </row>
    <row r="14" spans="1:15" ht="30" customHeight="1">
      <c r="B14" s="613" t="s">
        <v>378</v>
      </c>
      <c r="C14" s="671">
        <v>8.8784049571276853</v>
      </c>
      <c r="D14" s="671">
        <v>-1.0887027109413339</v>
      </c>
      <c r="E14" s="671">
        <v>-11.428058666403828</v>
      </c>
      <c r="F14" s="671">
        <v>7.7942877747787094</v>
      </c>
      <c r="G14" s="671">
        <v>7.6530662811060068</v>
      </c>
      <c r="H14" s="670">
        <v>-20.568631618675582</v>
      </c>
      <c r="I14" s="671">
        <v>-8.111448347752173</v>
      </c>
      <c r="J14" s="671">
        <v>4.5367676606408338</v>
      </c>
      <c r="K14" s="671">
        <v>3.5819735653406468</v>
      </c>
      <c r="L14" s="671">
        <v>0.62677305324001509</v>
      </c>
      <c r="M14" s="671">
        <v>-12.393807662847422</v>
      </c>
      <c r="N14" s="671">
        <v>1.4076514028657385</v>
      </c>
      <c r="O14" s="670">
        <v>1.4076514028657243</v>
      </c>
    </row>
    <row r="15" spans="1:15" ht="30" customHeight="1">
      <c r="B15" s="613" t="s">
        <v>379</v>
      </c>
      <c r="C15" s="671">
        <v>-0.44980869700302151</v>
      </c>
      <c r="D15" s="671">
        <v>2.2947804237815745</v>
      </c>
      <c r="E15" s="671">
        <v>1.1415876447474744</v>
      </c>
      <c r="F15" s="671">
        <v>5.5588338083868223</v>
      </c>
      <c r="G15" s="671">
        <v>7.9967381777607045</v>
      </c>
      <c r="H15" s="670">
        <v>3.1579376073874528</v>
      </c>
      <c r="I15" s="671">
        <v>-4.2225354488803646</v>
      </c>
      <c r="J15" s="671">
        <v>8.8620328551020577</v>
      </c>
      <c r="K15" s="671">
        <v>2.2918929403792561</v>
      </c>
      <c r="L15" s="671">
        <v>4.0095286730170017</v>
      </c>
      <c r="M15" s="671">
        <v>-9.0514447003741338E-2</v>
      </c>
      <c r="N15" s="671">
        <v>2.758327819713486</v>
      </c>
      <c r="O15" s="670">
        <v>2.7583278197135002</v>
      </c>
    </row>
    <row r="16" spans="1:15" ht="30" customHeight="1">
      <c r="B16" s="613" t="s">
        <v>380</v>
      </c>
      <c r="C16" s="671">
        <v>1.2460176309801767</v>
      </c>
      <c r="D16" s="671">
        <v>8.5424385932361986</v>
      </c>
      <c r="E16" s="671">
        <v>18.116706059023628</v>
      </c>
      <c r="F16" s="671">
        <v>2.5589379910781389</v>
      </c>
      <c r="G16" s="671">
        <v>2.8714656591975825</v>
      </c>
      <c r="H16" s="670">
        <v>19.627029584797071</v>
      </c>
      <c r="I16" s="671">
        <v>-7.333681404317872</v>
      </c>
      <c r="J16" s="671">
        <v>-0.52355866017842345</v>
      </c>
      <c r="K16" s="671">
        <v>-6.4044813294823086</v>
      </c>
      <c r="L16" s="671">
        <v>1.0867243272855376</v>
      </c>
      <c r="M16" s="671">
        <v>8.7244264520972763</v>
      </c>
      <c r="N16" s="671">
        <v>3.7321042049826048</v>
      </c>
      <c r="O16" s="670">
        <v>3.7321042049826048</v>
      </c>
    </row>
    <row r="17" spans="2:15" ht="30" customHeight="1">
      <c r="B17" s="613" t="s">
        <v>381</v>
      </c>
      <c r="C17" s="671">
        <v>3.9492966043459035</v>
      </c>
      <c r="D17" s="671">
        <v>10.032822750815185</v>
      </c>
      <c r="E17" s="671">
        <v>33.219419516384846</v>
      </c>
      <c r="F17" s="671">
        <v>3.5289224947546955</v>
      </c>
      <c r="G17" s="671">
        <v>-0.22671975991380577</v>
      </c>
      <c r="H17" s="670">
        <v>48.357543139100983</v>
      </c>
      <c r="I17" s="671">
        <v>-1.6970134403868684</v>
      </c>
      <c r="J17" s="671">
        <v>1.1657124721771623</v>
      </c>
      <c r="K17" s="671">
        <v>-1.8991263102497271</v>
      </c>
      <c r="L17" s="671">
        <v>4.6086294294004517</v>
      </c>
      <c r="M17" s="671">
        <v>9.0789086376662311</v>
      </c>
      <c r="N17" s="671">
        <v>7.3364363967608313</v>
      </c>
      <c r="O17" s="670">
        <v>7.3364363967608313</v>
      </c>
    </row>
    <row r="18" spans="2:15" ht="30" customHeight="1">
      <c r="B18" s="613" t="s">
        <v>382</v>
      </c>
      <c r="C18" s="671">
        <v>5.7041512522909841</v>
      </c>
      <c r="D18" s="671">
        <v>9.3268470219444168</v>
      </c>
      <c r="E18" s="671">
        <v>11.074974018477036</v>
      </c>
      <c r="F18" s="671">
        <v>3.1579945513006606</v>
      </c>
      <c r="G18" s="671">
        <v>-9.485466093248931</v>
      </c>
      <c r="H18" s="670">
        <v>64.176939515173899</v>
      </c>
      <c r="I18" s="671">
        <v>6.4933162608183466</v>
      </c>
      <c r="J18" s="671">
        <v>7.9364478038724826</v>
      </c>
      <c r="K18" s="671">
        <v>-0.2426803478815458</v>
      </c>
      <c r="L18" s="671">
        <v>7.6653952729986372</v>
      </c>
      <c r="M18" s="671">
        <v>9.6497139491909252</v>
      </c>
      <c r="N18" s="671">
        <v>5.111178670832615</v>
      </c>
      <c r="O18" s="670">
        <v>5.111178670832615</v>
      </c>
    </row>
    <row r="19" spans="2:15" ht="30" customHeight="1">
      <c r="B19" s="613" t="s">
        <v>383</v>
      </c>
      <c r="C19" s="671">
        <v>8.20399647955972</v>
      </c>
      <c r="D19" s="671">
        <v>7.64485891576048</v>
      </c>
      <c r="E19" s="671">
        <v>8.948933434271737</v>
      </c>
      <c r="F19" s="671">
        <v>4.1782871911606634</v>
      </c>
      <c r="G19" s="671">
        <v>-17.706138617990035</v>
      </c>
      <c r="H19" s="670">
        <v>3.819252605011215</v>
      </c>
      <c r="I19" s="671">
        <v>2.8840625036055343</v>
      </c>
      <c r="J19" s="671">
        <v>4.1687018877345992</v>
      </c>
      <c r="K19" s="671">
        <v>6.2938490421781381</v>
      </c>
      <c r="L19" s="671">
        <v>14.084377619499364</v>
      </c>
      <c r="M19" s="671">
        <v>5.3187906641123561</v>
      </c>
      <c r="N19" s="671">
        <v>3.4468989780377655</v>
      </c>
      <c r="O19" s="670">
        <v>3.4468989780377655</v>
      </c>
    </row>
    <row r="20" spans="2:15" ht="30" customHeight="1">
      <c r="B20" s="613" t="s">
        <v>384</v>
      </c>
      <c r="C20" s="671">
        <v>6.7818917888743897</v>
      </c>
      <c r="D20" s="671">
        <v>3.8193056743817095</v>
      </c>
      <c r="E20" s="671">
        <v>8.1839760145370661</v>
      </c>
      <c r="F20" s="671">
        <v>7.5299969297576865</v>
      </c>
      <c r="G20" s="671">
        <v>-19.133961710076846</v>
      </c>
      <c r="H20" s="670">
        <v>7.4445425201827362</v>
      </c>
      <c r="I20" s="671">
        <v>4.6862211802200164</v>
      </c>
      <c r="J20" s="671">
        <v>13.824873253524657</v>
      </c>
      <c r="K20" s="671">
        <v>18.351497404755435</v>
      </c>
      <c r="L20" s="671">
        <v>28.733253708206689</v>
      </c>
      <c r="M20" s="671">
        <v>3.3917488329418717</v>
      </c>
      <c r="N20" s="671">
        <v>5.37467945708066</v>
      </c>
      <c r="O20" s="670">
        <v>5.37467945708066</v>
      </c>
    </row>
    <row r="21" spans="2:15" ht="30" customHeight="1">
      <c r="B21" s="613" t="s">
        <v>385</v>
      </c>
      <c r="C21" s="671">
        <v>1.9134628128854416</v>
      </c>
      <c r="D21" s="671">
        <v>2.1666760116034993</v>
      </c>
      <c r="E21" s="671">
        <v>0.70195080005797195</v>
      </c>
      <c r="F21" s="671">
        <v>8.8206511313516387</v>
      </c>
      <c r="G21" s="671">
        <v>-21.77005920974014</v>
      </c>
      <c r="H21" s="670">
        <v>-5.5392761436806381</v>
      </c>
      <c r="I21" s="671">
        <v>-4.1256060131468644</v>
      </c>
      <c r="J21" s="671">
        <v>8.8821124081494958</v>
      </c>
      <c r="K21" s="671">
        <v>14.710040806721494</v>
      </c>
      <c r="L21" s="671">
        <v>29.437207440828558</v>
      </c>
      <c r="M21" s="671">
        <v>5.1803720874194141</v>
      </c>
      <c r="N21" s="671">
        <v>1.5030064953612339</v>
      </c>
      <c r="O21" s="670">
        <v>1.5030064953612339</v>
      </c>
    </row>
    <row r="22" spans="2:15" ht="30" customHeight="1">
      <c r="B22" s="613" t="s">
        <v>386</v>
      </c>
      <c r="C22" s="671">
        <v>0.60113016704509903</v>
      </c>
      <c r="D22" s="671">
        <v>4.9347610523511065</v>
      </c>
      <c r="E22" s="671">
        <v>4.4629309452611352</v>
      </c>
      <c r="F22" s="671">
        <v>11.03987107324231</v>
      </c>
      <c r="G22" s="671">
        <v>-17.637449910089671</v>
      </c>
      <c r="H22" s="670">
        <v>-9.1759592243272436</v>
      </c>
      <c r="I22" s="671">
        <v>-5.9647703197071422</v>
      </c>
      <c r="J22" s="671">
        <v>2.4275762968752446</v>
      </c>
      <c r="K22" s="671">
        <v>9.412990251714092</v>
      </c>
      <c r="L22" s="671">
        <v>26.833716695605105</v>
      </c>
      <c r="M22" s="671">
        <v>3.4829157155402868</v>
      </c>
      <c r="N22" s="671">
        <v>1.6305575625457749</v>
      </c>
      <c r="O22" s="670">
        <v>1.6305575625457749</v>
      </c>
    </row>
    <row r="23" spans="2:15" ht="30" customHeight="1">
      <c r="B23" s="613" t="s">
        <v>387</v>
      </c>
      <c r="C23" s="671">
        <v>2.760582684598333</v>
      </c>
      <c r="D23" s="671">
        <v>3.1961080990095354</v>
      </c>
      <c r="E23" s="671">
        <v>1.1037188299610108</v>
      </c>
      <c r="F23" s="671">
        <v>13.123731877009376</v>
      </c>
      <c r="G23" s="671">
        <v>-8.2038986744359335</v>
      </c>
      <c r="H23" s="671">
        <v>-6.4959645273403339</v>
      </c>
      <c r="I23" s="671">
        <v>0.2685140373206707</v>
      </c>
      <c r="J23" s="671">
        <v>4.2969281418575349</v>
      </c>
      <c r="K23" s="671">
        <v>3.9382830446868695</v>
      </c>
      <c r="L23" s="671">
        <v>22.558091130355521</v>
      </c>
      <c r="M23" s="671">
        <v>3.1423890400094479</v>
      </c>
      <c r="N23" s="671">
        <v>2.8100997074912186</v>
      </c>
      <c r="O23" s="670">
        <v>2.8100997074912186</v>
      </c>
    </row>
    <row r="24" spans="2:15" ht="30" customHeight="1">
      <c r="B24" s="613" t="s">
        <v>388</v>
      </c>
      <c r="C24" s="671">
        <v>3.3795974614758961</v>
      </c>
      <c r="D24" s="671">
        <v>2.6426988307077579</v>
      </c>
      <c r="E24" s="671">
        <v>-3.5421679235002443</v>
      </c>
      <c r="F24" s="671">
        <v>17.983693366103637</v>
      </c>
      <c r="G24" s="671">
        <v>-3.8939710150594635</v>
      </c>
      <c r="H24" s="671">
        <v>-34.344224905392153</v>
      </c>
      <c r="I24" s="671">
        <v>4.9652580555518284</v>
      </c>
      <c r="J24" s="671">
        <v>0.30726989280869077</v>
      </c>
      <c r="K24" s="671">
        <v>-0.40288726811553488</v>
      </c>
      <c r="L24" s="671">
        <v>18.33734292656095</v>
      </c>
      <c r="M24" s="671">
        <v>3.2494943237188778</v>
      </c>
      <c r="N24" s="671">
        <v>1.5782468296711158</v>
      </c>
      <c r="O24" s="670">
        <v>1.5782468296711158</v>
      </c>
    </row>
    <row r="25" spans="2:15" ht="30" customHeight="1">
      <c r="B25" s="613" t="s">
        <v>389</v>
      </c>
      <c r="C25" s="671">
        <v>6.0848481643645584</v>
      </c>
      <c r="D25" s="671">
        <v>1.4706890039307297</v>
      </c>
      <c r="E25" s="671">
        <v>-2.103006250606839</v>
      </c>
      <c r="F25" s="671">
        <v>22.801102422925439</v>
      </c>
      <c r="G25" s="671">
        <v>1.6797807368268707</v>
      </c>
      <c r="H25" s="671">
        <v>-25.817546723249009</v>
      </c>
      <c r="I25" s="671">
        <v>13.576298063804558</v>
      </c>
      <c r="J25" s="671">
        <v>2.0477719075237815</v>
      </c>
      <c r="K25" s="671">
        <v>-0.4024244050338126</v>
      </c>
      <c r="L25" s="671">
        <v>19.303274377616091</v>
      </c>
      <c r="M25" s="671">
        <v>2.6075464146910292</v>
      </c>
      <c r="N25" s="671">
        <v>4.0491397236327913</v>
      </c>
      <c r="O25" s="670">
        <v>4.0491397236327913</v>
      </c>
    </row>
    <row r="26" spans="2:15" ht="30" customHeight="1">
      <c r="B26" s="613" t="s">
        <v>390</v>
      </c>
      <c r="C26" s="671">
        <v>5.5225791102194961</v>
      </c>
      <c r="D26" s="671">
        <v>-0.27320657286266226</v>
      </c>
      <c r="E26" s="671">
        <v>1.0938766002976479</v>
      </c>
      <c r="F26" s="671">
        <v>26.780497604892801</v>
      </c>
      <c r="G26" s="671">
        <v>4.9023584576543158</v>
      </c>
      <c r="H26" s="671">
        <v>-9.7124338101649386</v>
      </c>
      <c r="I26" s="671">
        <v>11.695831082701062</v>
      </c>
      <c r="J26" s="671">
        <v>4.1537013535284615</v>
      </c>
      <c r="K26" s="671">
        <v>1.6930546106323874</v>
      </c>
      <c r="L26" s="671">
        <v>14.780729797772779</v>
      </c>
      <c r="M26" s="671">
        <v>2.2220615509145318</v>
      </c>
      <c r="N26" s="671">
        <v>5.2772229661600676</v>
      </c>
      <c r="O26" s="670">
        <v>5.2772229661600818</v>
      </c>
    </row>
    <row r="27" spans="2:15" ht="30" customHeight="1">
      <c r="B27" s="613" t="s">
        <v>391</v>
      </c>
      <c r="C27" s="671">
        <v>3.6558526707735268</v>
      </c>
      <c r="D27" s="671">
        <v>6.0074277807315326</v>
      </c>
      <c r="E27" s="671">
        <v>4.3423083132528006</v>
      </c>
      <c r="F27" s="671">
        <v>46.530851948318372</v>
      </c>
      <c r="G27" s="671">
        <v>1.5675584712235633</v>
      </c>
      <c r="H27" s="671">
        <v>19.851301808364454</v>
      </c>
      <c r="I27" s="671">
        <v>5.0837983676144347</v>
      </c>
      <c r="J27" s="671">
        <v>3.6928313512164266</v>
      </c>
      <c r="K27" s="671">
        <v>9.4038060726202417</v>
      </c>
      <c r="L27" s="671">
        <v>10.432197650658011</v>
      </c>
      <c r="M27" s="671">
        <v>2.6033541437840029</v>
      </c>
      <c r="N27" s="671">
        <v>7.6226495645035612</v>
      </c>
      <c r="O27" s="670">
        <v>7.6226495645035612</v>
      </c>
    </row>
    <row r="28" spans="2:15" ht="30" customHeight="1">
      <c r="B28" s="591" t="s">
        <v>392</v>
      </c>
      <c r="C28" s="671">
        <v>5.780376668524795</v>
      </c>
      <c r="D28" s="671">
        <v>18.776762907698938</v>
      </c>
      <c r="E28" s="671">
        <v>5.7435645652049061</v>
      </c>
      <c r="F28" s="671">
        <v>42.472760128293743</v>
      </c>
      <c r="G28" s="671">
        <v>3.8264522903282909</v>
      </c>
      <c r="H28" s="671">
        <v>41.811859512941226</v>
      </c>
      <c r="I28" s="671">
        <v>-11.82012793613994</v>
      </c>
      <c r="J28" s="671">
        <v>4.6928711589502257</v>
      </c>
      <c r="K28" s="671">
        <v>12.224827773300873</v>
      </c>
      <c r="L28" s="671">
        <v>3.6174517505061345</v>
      </c>
      <c r="M28" s="671">
        <v>-2.7255056061725469</v>
      </c>
      <c r="N28" s="671">
        <v>9.2258365524485271</v>
      </c>
      <c r="O28" s="670">
        <v>9.2258365524485271</v>
      </c>
    </row>
    <row r="29" spans="2:15" ht="27" customHeight="1">
      <c r="B29" s="591" t="s">
        <v>393</v>
      </c>
      <c r="C29" s="671">
        <v>-3.4372713561091501</v>
      </c>
      <c r="D29" s="671">
        <v>1.81670253184258</v>
      </c>
      <c r="E29" s="671">
        <v>5.0916727157824795</v>
      </c>
      <c r="F29" s="671">
        <v>41.638506027106985</v>
      </c>
      <c r="G29" s="671">
        <v>6.3869219166476086</v>
      </c>
      <c r="H29" s="671">
        <v>46.787969664300789</v>
      </c>
      <c r="I29" s="671">
        <v>-9.7500299180603633</v>
      </c>
      <c r="J29" s="671">
        <v>3.8733734690128614</v>
      </c>
      <c r="K29" s="671">
        <v>14.731327056221573</v>
      </c>
      <c r="L29" s="671">
        <v>-4.430520679199617</v>
      </c>
      <c r="M29" s="671">
        <v>-3.8672585787280269</v>
      </c>
      <c r="N29" s="671">
        <v>5.237957246971007</v>
      </c>
      <c r="O29" s="670">
        <v>5.237957246971007</v>
      </c>
    </row>
    <row r="30" spans="2:15" ht="27" customHeight="1">
      <c r="B30" s="591" t="s">
        <v>394</v>
      </c>
      <c r="C30" s="671">
        <v>-6.9195318360192459</v>
      </c>
      <c r="D30" s="671">
        <v>-14.555454917373737</v>
      </c>
      <c r="E30" s="671">
        <v>4.6722499573036487</v>
      </c>
      <c r="F30" s="671">
        <v>43.325473253124187</v>
      </c>
      <c r="G30" s="671">
        <v>7.2609235259259037</v>
      </c>
      <c r="H30" s="671">
        <v>23.449977565847661</v>
      </c>
      <c r="I30" s="671">
        <v>-11.97184997265758</v>
      </c>
      <c r="J30" s="671">
        <v>3.8628143544969191</v>
      </c>
      <c r="K30" s="671">
        <v>12.504333834181281</v>
      </c>
      <c r="L30" s="671">
        <v>-3.1231661866419671</v>
      </c>
      <c r="M30" s="671">
        <v>-8.9685290294323323</v>
      </c>
      <c r="N30" s="671">
        <v>2.5284296894556633</v>
      </c>
      <c r="O30" s="670">
        <v>2.5284296894556633</v>
      </c>
    </row>
    <row r="31" spans="2:15" ht="27" customHeight="1">
      <c r="B31" s="591" t="s">
        <v>395</v>
      </c>
      <c r="C31" s="671">
        <v>-2.8999999999999631</v>
      </c>
      <c r="D31" s="671">
        <v>-36.991460339347569</v>
      </c>
      <c r="E31" s="671">
        <v>4.1136152709896407</v>
      </c>
      <c r="F31" s="671">
        <v>21.500000000000114</v>
      </c>
      <c r="G31" s="671">
        <v>9.2569988582081919</v>
      </c>
      <c r="H31" s="671">
        <v>11.656998858208055</v>
      </c>
      <c r="I31" s="671">
        <v>-6.1543818259506793</v>
      </c>
      <c r="J31" s="671">
        <v>10.012244432863014</v>
      </c>
      <c r="K31" s="671">
        <v>7.8107201668042592</v>
      </c>
      <c r="L31" s="671">
        <v>5.8967479588022229</v>
      </c>
      <c r="M31" s="671">
        <v>-17.21900819560372</v>
      </c>
      <c r="N31" s="671">
        <v>0.68042154510068542</v>
      </c>
      <c r="O31" s="670">
        <v>0.68042154510068542</v>
      </c>
    </row>
    <row r="32" spans="2:15" ht="27" customHeight="1">
      <c r="B32" s="591" t="s">
        <v>396</v>
      </c>
      <c r="C32" s="671">
        <v>-4.2629352676590599</v>
      </c>
      <c r="D32" s="671">
        <v>-44.076505908644101</v>
      </c>
      <c r="E32" s="671">
        <v>4.07536092694221</v>
      </c>
      <c r="F32" s="671">
        <v>24.197876162751271</v>
      </c>
      <c r="G32" s="671">
        <v>7.8247961420067327</v>
      </c>
      <c r="H32" s="671">
        <v>30.684890210316041</v>
      </c>
      <c r="I32" s="671">
        <v>5.9842517013827745</v>
      </c>
      <c r="J32" s="671">
        <v>12.532345368808876</v>
      </c>
      <c r="K32" s="671">
        <v>2.3165123633394131</v>
      </c>
      <c r="L32" s="671">
        <v>8.4391798788745689</v>
      </c>
      <c r="M32" s="671">
        <v>-7.9180422540925122</v>
      </c>
      <c r="N32" s="671">
        <v>0.21850226030765896</v>
      </c>
      <c r="O32" s="670">
        <v>0.21850226030765896</v>
      </c>
    </row>
    <row r="33" spans="2:15" ht="27" customHeight="1">
      <c r="B33" s="591" t="s">
        <v>397</v>
      </c>
      <c r="C33" s="671">
        <v>4.458128811208482</v>
      </c>
      <c r="D33" s="671">
        <v>-33.005994247707022</v>
      </c>
      <c r="E33" s="671">
        <v>5.7391029516151093</v>
      </c>
      <c r="F33" s="671">
        <v>24.532135321157739</v>
      </c>
      <c r="G33" s="671">
        <v>5.1262250993036105</v>
      </c>
      <c r="H33" s="671">
        <v>22.314273317890311</v>
      </c>
      <c r="I33" s="671">
        <v>8.7298082314989642</v>
      </c>
      <c r="J33" s="671">
        <v>19.701951123942663</v>
      </c>
      <c r="K33" s="671">
        <v>-1.5206288807021338</v>
      </c>
      <c r="L33" s="671">
        <v>16.911311466579335</v>
      </c>
      <c r="M33" s="671">
        <v>-5.0981492486893671</v>
      </c>
      <c r="N33" s="671">
        <v>4.9710864950351237</v>
      </c>
      <c r="O33" s="670">
        <v>4.9710864950351237</v>
      </c>
    </row>
    <row r="34" spans="2:15" ht="27" customHeight="1">
      <c r="B34" s="591" t="s">
        <v>398</v>
      </c>
      <c r="C34" s="671">
        <v>9.0694331686199234</v>
      </c>
      <c r="D34" s="671">
        <v>-19.522112369759398</v>
      </c>
      <c r="E34" s="671">
        <v>6.4446884032278433</v>
      </c>
      <c r="F34" s="671">
        <v>25.385512832625153</v>
      </c>
      <c r="G34" s="671">
        <v>3.8150497088337971</v>
      </c>
      <c r="H34" s="671">
        <v>0.75418574005357186</v>
      </c>
      <c r="I34" s="671">
        <v>18.912827267503161</v>
      </c>
      <c r="J34" s="671">
        <v>30.084184489473927</v>
      </c>
      <c r="K34" s="671">
        <v>-2.7246236573912483</v>
      </c>
      <c r="L34" s="671">
        <v>19.529893783483459</v>
      </c>
      <c r="M34" s="671">
        <v>2.8562367127927786</v>
      </c>
      <c r="N34" s="671">
        <v>8.6664326138921268</v>
      </c>
      <c r="O34" s="670">
        <v>8.6664326138921268</v>
      </c>
    </row>
    <row r="35" spans="2:15" ht="27" customHeight="1">
      <c r="B35" s="591" t="s">
        <v>399</v>
      </c>
      <c r="C35" s="671">
        <v>6.333526910140435</v>
      </c>
      <c r="D35" s="671">
        <v>4.7009999999999508</v>
      </c>
      <c r="E35" s="671">
        <v>7.1509827480739148</v>
      </c>
      <c r="F35" s="671">
        <v>31.681195597059769</v>
      </c>
      <c r="G35" s="671">
        <v>2.3918974389343788</v>
      </c>
      <c r="H35" s="671">
        <v>8.9369999999999976</v>
      </c>
      <c r="I35" s="671">
        <v>10.824000000000012</v>
      </c>
      <c r="J35" s="671">
        <v>25.53172885314558</v>
      </c>
      <c r="K35" s="671">
        <v>-3.8764145422213261</v>
      </c>
      <c r="L35" s="671">
        <v>7.55100613075534</v>
      </c>
      <c r="M35" s="671">
        <v>11.139000000000081</v>
      </c>
      <c r="N35" s="671">
        <v>9.3666282736816271</v>
      </c>
      <c r="O35" s="670">
        <v>9.3666282736816271</v>
      </c>
    </row>
    <row r="36" spans="2:15" ht="27" customHeight="1">
      <c r="B36" s="608" t="s">
        <v>442</v>
      </c>
      <c r="C36" s="671">
        <v>4.6917371694671743</v>
      </c>
      <c r="D36" s="671">
        <v>6.0847923181843981</v>
      </c>
      <c r="E36" s="671">
        <v>7.766065832477139</v>
      </c>
      <c r="F36" s="671">
        <v>31.115519220015784</v>
      </c>
      <c r="G36" s="671">
        <v>3.6747589360537773</v>
      </c>
      <c r="H36" s="671">
        <v>0.99747824949673713</v>
      </c>
      <c r="I36" s="671">
        <v>12.764689231552495</v>
      </c>
      <c r="J36" s="671">
        <v>18.350630662544319</v>
      </c>
      <c r="K36" s="671">
        <v>-0.93840174234927076</v>
      </c>
      <c r="L36" s="671">
        <v>7.0101003980986434</v>
      </c>
      <c r="M36" s="671">
        <v>5.1383375517088012</v>
      </c>
      <c r="N36" s="671">
        <v>8.7312415684606179</v>
      </c>
      <c r="O36" s="670">
        <v>8.7312415684606179</v>
      </c>
    </row>
    <row r="37" spans="2:15" ht="27" customHeight="1">
      <c r="B37" s="608" t="s">
        <v>443</v>
      </c>
      <c r="C37" s="671">
        <v>4.2328778006278611</v>
      </c>
      <c r="D37" s="671">
        <v>5.1957926854264258</v>
      </c>
      <c r="E37" s="671">
        <v>6.0019789300558131</v>
      </c>
      <c r="F37" s="671">
        <v>26.503481496075935</v>
      </c>
      <c r="G37" s="671">
        <v>5.21934226548521</v>
      </c>
      <c r="H37" s="671">
        <v>-3.6575108443402797</v>
      </c>
      <c r="I37" s="671">
        <v>0.73240206490422111</v>
      </c>
      <c r="J37" s="671">
        <v>12.913543936139305</v>
      </c>
      <c r="K37" s="671">
        <v>3.742207794069131</v>
      </c>
      <c r="L37" s="671">
        <v>5.4307439138750624</v>
      </c>
      <c r="M37" s="671">
        <v>3.1464454262371362</v>
      </c>
      <c r="N37" s="671">
        <v>7.532935029856219</v>
      </c>
      <c r="O37" s="670">
        <v>7.532935029856219</v>
      </c>
    </row>
    <row r="38" spans="2:15" ht="27" customHeight="1">
      <c r="B38" s="608" t="s">
        <v>444</v>
      </c>
      <c r="C38" s="671">
        <v>2.5983366317747567</v>
      </c>
      <c r="D38" s="671">
        <v>2.0209811313730057</v>
      </c>
      <c r="E38" s="671">
        <v>5.3296832148142244</v>
      </c>
      <c r="F38" s="671">
        <v>22.293468362154158</v>
      </c>
      <c r="G38" s="671">
        <v>7.0847014341870675</v>
      </c>
      <c r="H38" s="671">
        <v>8.3621695759572958</v>
      </c>
      <c r="I38" s="671">
        <v>-9.5819392017140075</v>
      </c>
      <c r="J38" s="671">
        <v>4.3871191205235647</v>
      </c>
      <c r="K38" s="671">
        <v>6.8880854025282048</v>
      </c>
      <c r="L38" s="671">
        <v>3.2726315816418889</v>
      </c>
      <c r="M38" s="671">
        <v>-1.9571241310441252</v>
      </c>
      <c r="N38" s="671">
        <v>5.9411689718227905</v>
      </c>
      <c r="O38" s="670">
        <v>5.9411689718227763</v>
      </c>
    </row>
    <row r="39" spans="2:15" ht="27" customHeight="1">
      <c r="B39" s="608" t="s">
        <v>445</v>
      </c>
      <c r="C39" s="671">
        <v>1.3405545657802378</v>
      </c>
      <c r="D39" s="671">
        <v>1.9147079349579599E-2</v>
      </c>
      <c r="E39" s="671">
        <v>3.9979161972105004</v>
      </c>
      <c r="F39" s="671">
        <v>21.169470935450846</v>
      </c>
      <c r="G39" s="671">
        <v>9.7918860611332121</v>
      </c>
      <c r="H39" s="671">
        <v>-3.9357595926473152</v>
      </c>
      <c r="I39" s="671">
        <v>-7.7696152114860411</v>
      </c>
      <c r="J39" s="671">
        <v>6.0927328575129707</v>
      </c>
      <c r="K39" s="671">
        <v>10.172630476181126</v>
      </c>
      <c r="L39" s="671">
        <v>9.2247958429154266</v>
      </c>
      <c r="M39" s="671">
        <v>-1.305285925859593</v>
      </c>
      <c r="N39" s="671">
        <v>6.2689326042380884</v>
      </c>
      <c r="O39" s="670">
        <v>6.2689326042380884</v>
      </c>
    </row>
    <row r="40" spans="2:15" ht="27" customHeight="1">
      <c r="B40" s="540" t="s">
        <v>404</v>
      </c>
      <c r="C40" s="671">
        <v>-0.40511405400920353</v>
      </c>
      <c r="D40" s="671">
        <v>1.1041839510644138</v>
      </c>
      <c r="E40" s="671">
        <v>4.2827600697509212</v>
      </c>
      <c r="F40" s="671">
        <v>18.684696782798696</v>
      </c>
      <c r="G40" s="671">
        <v>10.161400740802534</v>
      </c>
      <c r="H40" s="671">
        <v>-4.3689994468958275</v>
      </c>
      <c r="I40" s="671">
        <v>-7.2720653205391841</v>
      </c>
      <c r="J40" s="671">
        <v>9.2457617653348478</v>
      </c>
      <c r="K40" s="671">
        <v>11.201211049863574</v>
      </c>
      <c r="L40" s="671">
        <v>11.017568637550184</v>
      </c>
      <c r="M40" s="671">
        <v>-0.38959548120388376</v>
      </c>
      <c r="N40" s="671">
        <v>6.3608002314203844</v>
      </c>
      <c r="O40" s="670">
        <v>6.360800231420356</v>
      </c>
    </row>
    <row r="41" spans="2:15" ht="27" customHeight="1">
      <c r="B41" s="608" t="s">
        <v>405</v>
      </c>
      <c r="C41" s="671">
        <v>-1.3411005312675286</v>
      </c>
      <c r="D41" s="671">
        <v>0.82175412984517493</v>
      </c>
      <c r="E41" s="671">
        <v>3.7417590065780075</v>
      </c>
      <c r="F41" s="671">
        <v>21.227758029012804</v>
      </c>
      <c r="G41" s="671">
        <v>9.0292537112597557</v>
      </c>
      <c r="H41" s="671">
        <v>-2.4400102485501662</v>
      </c>
      <c r="I41" s="671">
        <v>-2.9686005847269001</v>
      </c>
      <c r="J41" s="671">
        <v>8.7435293062408448</v>
      </c>
      <c r="K41" s="671">
        <v>9.3874176412923021</v>
      </c>
      <c r="L41" s="671">
        <v>10.098793347141722</v>
      </c>
      <c r="M41" s="671">
        <v>0.57129091629823847</v>
      </c>
      <c r="N41" s="671">
        <v>6.2313089494252694</v>
      </c>
      <c r="O41" s="670">
        <v>6.2313089494252694</v>
      </c>
    </row>
    <row r="42" spans="2:15" ht="27" customHeight="1">
      <c r="B42" s="608" t="s">
        <v>414</v>
      </c>
      <c r="C42" s="671">
        <v>-0.15967014743809216</v>
      </c>
      <c r="D42" s="671">
        <v>3.3683613609822487</v>
      </c>
      <c r="E42" s="671">
        <v>3.6231323210523527</v>
      </c>
      <c r="F42" s="671">
        <v>20.767125183321355</v>
      </c>
      <c r="G42" s="671">
        <v>7.3308397207498359</v>
      </c>
      <c r="H42" s="671">
        <v>3.841217136293551E-2</v>
      </c>
      <c r="I42" s="671">
        <v>2.6242789453326338</v>
      </c>
      <c r="J42" s="671">
        <v>7.8619597646237764</v>
      </c>
      <c r="K42" s="671">
        <v>6.9793000528355975</v>
      </c>
      <c r="L42" s="671">
        <v>8.7699252767019971</v>
      </c>
      <c r="M42" s="671">
        <v>3.5764212162406182</v>
      </c>
      <c r="N42" s="671">
        <v>6.3580004296125878</v>
      </c>
      <c r="O42" s="670">
        <v>6.3580004296126162</v>
      </c>
    </row>
    <row r="43" spans="2:15" ht="27" customHeight="1">
      <c r="B43" s="608" t="s">
        <v>413</v>
      </c>
      <c r="C43" s="671">
        <v>0.25928700814242234</v>
      </c>
      <c r="D43" s="671">
        <v>4.026038710028331</v>
      </c>
      <c r="E43" s="671">
        <v>3.933397123482024</v>
      </c>
      <c r="F43" s="671">
        <v>19.515360560880723</v>
      </c>
      <c r="G43" s="671">
        <v>5.3977244669574134</v>
      </c>
      <c r="H43" s="671">
        <v>4.0951848463924705</v>
      </c>
      <c r="I43" s="671">
        <v>4.2477443263277763</v>
      </c>
      <c r="J43" s="671">
        <v>4.5055138218949651</v>
      </c>
      <c r="K43" s="671">
        <v>4.3650109601484246</v>
      </c>
      <c r="L43" s="671">
        <v>8.3400092246815234</v>
      </c>
      <c r="M43" s="671">
        <v>2.0491717245075165</v>
      </c>
      <c r="N43" s="671">
        <v>5.7138805511778941</v>
      </c>
      <c r="O43" s="670">
        <v>5.7138805511778799</v>
      </c>
    </row>
    <row r="44" spans="2:15" ht="27" customHeight="1">
      <c r="B44" s="609" t="s">
        <v>436</v>
      </c>
      <c r="C44" s="671">
        <v>1.9376810444215522</v>
      </c>
      <c r="D44" s="671">
        <v>6.3543209258924378</v>
      </c>
      <c r="E44" s="671">
        <v>3.9064114738716711</v>
      </c>
      <c r="F44" s="671">
        <v>19.31214040540172</v>
      </c>
      <c r="G44" s="671">
        <v>4.6849442403522801</v>
      </c>
      <c r="H44" s="671">
        <v>3.1669642347651745</v>
      </c>
      <c r="I44" s="671">
        <v>3.9898067935366157</v>
      </c>
      <c r="J44" s="671">
        <v>0.99963686219449244</v>
      </c>
      <c r="K44" s="671">
        <v>1.1644839736729864</v>
      </c>
      <c r="L44" s="671">
        <v>7.2639424357997484</v>
      </c>
      <c r="M44" s="671">
        <v>-0.35652636549011163</v>
      </c>
      <c r="N44" s="671">
        <v>5.3381596761742429</v>
      </c>
      <c r="O44" s="670">
        <v>5.3381596761742429</v>
      </c>
    </row>
    <row r="45" spans="2:15" ht="27" customHeight="1">
      <c r="B45" s="608" t="s">
        <v>440</v>
      </c>
      <c r="C45" s="671">
        <v>3.1848297526927354</v>
      </c>
      <c r="D45" s="671">
        <v>6.7443015634777908</v>
      </c>
      <c r="E45" s="671">
        <v>5.0210202567326832</v>
      </c>
      <c r="F45" s="671">
        <v>17.131350645412155</v>
      </c>
      <c r="G45" s="671">
        <v>5.5511926943260619</v>
      </c>
      <c r="H45" s="671">
        <v>2.7212552434520205</v>
      </c>
      <c r="I45" s="671">
        <v>3.4392845954143354</v>
      </c>
      <c r="J45" s="671">
        <v>0.95781587932808065</v>
      </c>
      <c r="K45" s="671">
        <v>1.1087413617054693</v>
      </c>
      <c r="L45" s="671">
        <v>6.1085427356103708</v>
      </c>
      <c r="M45" s="671">
        <v>-2.3142683114441951</v>
      </c>
      <c r="N45" s="671">
        <v>5.4980091159382312</v>
      </c>
      <c r="O45" s="670">
        <v>5.4980091159382312</v>
      </c>
    </row>
    <row r="46" spans="2:15" ht="15.6">
      <c r="B46" s="593" t="s">
        <v>441</v>
      </c>
      <c r="C46" s="671">
        <v>3.2057262157370729</v>
      </c>
      <c r="D46" s="671">
        <v>5.7232191391728406</v>
      </c>
      <c r="E46" s="671">
        <v>4.7948910560917284</v>
      </c>
      <c r="F46" s="671">
        <v>16.421021268100318</v>
      </c>
      <c r="G46" s="671">
        <v>6.7470295239294273</v>
      </c>
      <c r="H46" s="671">
        <v>1.9990229489878999</v>
      </c>
      <c r="I46" s="671">
        <v>1.7095568514288004</v>
      </c>
      <c r="J46" s="671">
        <v>2.4447539905205957</v>
      </c>
      <c r="K46" s="671">
        <v>2.4830856765374136</v>
      </c>
      <c r="L46" s="671">
        <v>6.4466177920575944</v>
      </c>
      <c r="M46" s="671">
        <v>-3.9088930742304342</v>
      </c>
      <c r="N46" s="671">
        <v>5.7279422877426498</v>
      </c>
      <c r="O46" s="670">
        <v>5.7279422877426498</v>
      </c>
    </row>
    <row r="47" spans="2:15" ht="15.6">
      <c r="B47" s="593" t="s">
        <v>447</v>
      </c>
      <c r="C47" s="671">
        <v>3.6431797902555445</v>
      </c>
      <c r="D47" s="671">
        <v>4.7586556550078853</v>
      </c>
      <c r="E47" s="671">
        <v>5.7646967281368688</v>
      </c>
      <c r="F47" s="671">
        <v>15.835065941479058</v>
      </c>
      <c r="G47" s="671">
        <v>7.7545564617763603</v>
      </c>
      <c r="H47" s="671">
        <v>1.464244384450538</v>
      </c>
      <c r="I47" s="671">
        <v>1.1373520797979779</v>
      </c>
      <c r="J47" s="671">
        <v>2.6750092017394707</v>
      </c>
      <c r="K47" s="671">
        <v>2.6713258869691288</v>
      </c>
      <c r="L47" s="671">
        <v>4.3608302095981486</v>
      </c>
      <c r="M47" s="671">
        <v>-2.1387547018379252</v>
      </c>
      <c r="N47" s="671">
        <v>5.8883653727973808</v>
      </c>
      <c r="O47" s="670">
        <v>5.8883653727973808</v>
      </c>
    </row>
    <row r="48" spans="2:15" ht="15.6">
      <c r="B48" s="593" t="s">
        <v>448</v>
      </c>
      <c r="C48" s="712">
        <v>5.0738485695896145</v>
      </c>
      <c r="D48" s="712">
        <v>2.7685428190626311</v>
      </c>
      <c r="E48" s="712">
        <v>6.3608450485765644</v>
      </c>
      <c r="F48" s="712">
        <v>14.648851598282889</v>
      </c>
      <c r="G48" s="712">
        <v>8.3724295890199301</v>
      </c>
      <c r="H48" s="712">
        <v>1.332448407165046</v>
      </c>
      <c r="I48" s="712">
        <v>0.60648618206771232</v>
      </c>
      <c r="J48" s="712">
        <v>3.0686032657869475</v>
      </c>
      <c r="K48" s="712">
        <v>2.9537046814427868</v>
      </c>
      <c r="L48" s="712">
        <v>4.1999710180302401</v>
      </c>
      <c r="M48" s="712">
        <v>-0.71013759419902556</v>
      </c>
      <c r="N48" s="712">
        <v>6.1913872317406344</v>
      </c>
      <c r="O48" s="670">
        <v>6.1913872317406344</v>
      </c>
    </row>
    <row r="49" spans="2:15" ht="14.4">
      <c r="B49" s="610" t="s">
        <v>210</v>
      </c>
      <c r="C49" s="631" t="s">
        <v>211</v>
      </c>
      <c r="D49" s="631"/>
      <c r="E49" s="631"/>
      <c r="F49" s="631"/>
      <c r="G49" s="631"/>
      <c r="H49" s="631"/>
      <c r="I49" s="631"/>
      <c r="J49" s="631"/>
      <c r="K49" s="631"/>
      <c r="L49" s="631"/>
      <c r="M49" s="631"/>
      <c r="N49" s="631"/>
      <c r="O49" s="630"/>
    </row>
  </sheetData>
  <mergeCells count="2">
    <mergeCell ref="C2:N2"/>
    <mergeCell ref="B2:B3"/>
  </mergeCells>
  <phoneticPr fontId="271" type="noConversion"/>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A3C06-DD63-0845-BEB0-9A2E481EE822}">
  <sheetPr>
    <tabColor theme="9" tint="0.79998168889431442"/>
  </sheetPr>
  <dimension ref="A1:AB51"/>
  <sheetViews>
    <sheetView topLeftCell="A22" workbookViewId="0">
      <selection activeCell="X55" sqref="X55"/>
    </sheetView>
  </sheetViews>
  <sheetFormatPr defaultColWidth="8.88671875" defaultRowHeight="15.6"/>
  <cols>
    <col min="1" max="1" width="12.109375" style="537" customWidth="1"/>
    <col min="2" max="16384" width="8.88671875" style="537"/>
  </cols>
  <sheetData>
    <row r="1" spans="1:28">
      <c r="B1" s="537" t="s">
        <v>357</v>
      </c>
    </row>
    <row r="2" spans="1:28" s="538" customFormat="1" ht="41.25" customHeight="1">
      <c r="A2" s="538" t="s">
        <v>408</v>
      </c>
      <c r="B2" s="577" t="s">
        <v>226</v>
      </c>
      <c r="C2" s="538" t="s">
        <v>39</v>
      </c>
      <c r="D2" s="606" t="s">
        <v>423</v>
      </c>
      <c r="E2" s="538" t="s">
        <v>41</v>
      </c>
      <c r="F2" s="538" t="s">
        <v>233</v>
      </c>
      <c r="G2" s="538" t="s">
        <v>43</v>
      </c>
      <c r="H2" s="538" t="s">
        <v>409</v>
      </c>
      <c r="I2" s="538" t="s">
        <v>424</v>
      </c>
      <c r="J2" s="538" t="s">
        <v>46</v>
      </c>
      <c r="K2" s="581" t="s">
        <v>220</v>
      </c>
      <c r="L2" s="538" t="s">
        <v>411</v>
      </c>
      <c r="M2" s="538" t="s">
        <v>426</v>
      </c>
      <c r="N2" s="538" t="s">
        <v>427</v>
      </c>
      <c r="O2" s="538" t="s">
        <v>433</v>
      </c>
      <c r="P2" s="538" t="s">
        <v>221</v>
      </c>
      <c r="Q2" s="538" t="s">
        <v>434</v>
      </c>
      <c r="R2" s="538" t="s">
        <v>432</v>
      </c>
      <c r="S2" s="538" t="s">
        <v>55</v>
      </c>
      <c r="T2" s="538" t="s">
        <v>428</v>
      </c>
      <c r="U2" s="538" t="s">
        <v>254</v>
      </c>
      <c r="V2" s="612" t="s">
        <v>356</v>
      </c>
      <c r="W2" s="606" t="s">
        <v>134</v>
      </c>
      <c r="X2" s="606" t="s">
        <v>126</v>
      </c>
      <c r="Y2" s="606" t="s">
        <v>127</v>
      </c>
      <c r="Z2" s="538" t="s">
        <v>214</v>
      </c>
      <c r="AA2" s="606" t="s">
        <v>425</v>
      </c>
      <c r="AB2" s="753" t="s">
        <v>463</v>
      </c>
    </row>
    <row r="3" spans="1:28">
      <c r="A3" s="446" t="s">
        <v>364</v>
      </c>
      <c r="B3" s="690">
        <v>3.2366370125322965</v>
      </c>
      <c r="C3" s="690">
        <v>5.2585064235477083E-2</v>
      </c>
      <c r="D3" s="690">
        <v>0.56988456394421416</v>
      </c>
      <c r="E3" s="690">
        <v>-5.1611247457630856E-2</v>
      </c>
      <c r="F3" s="690">
        <v>2.606423925158694</v>
      </c>
      <c r="G3" s="690">
        <v>-0.41601221214196882</v>
      </c>
      <c r="H3" s="690">
        <v>0.13805543847279425</v>
      </c>
      <c r="I3" s="690">
        <v>-2.276708817456969E-2</v>
      </c>
      <c r="J3" s="690">
        <v>0.70811161094522945</v>
      </c>
      <c r="K3" s="690">
        <v>2.7204418037272413</v>
      </c>
      <c r="L3" s="690">
        <v>0.59419464591718663</v>
      </c>
      <c r="M3" s="690">
        <v>-4.9169488301456923</v>
      </c>
      <c r="N3" s="690">
        <v>0.36705287076036414</v>
      </c>
      <c r="O3" s="690">
        <v>1.2494150401084072</v>
      </c>
      <c r="P3" s="690">
        <v>-5.5237924006477906E-3</v>
      </c>
      <c r="Q3" s="690">
        <v>-2.6193955134656177E-2</v>
      </c>
      <c r="R3" s="690">
        <v>0.36827256169694012</v>
      </c>
      <c r="S3" s="690">
        <v>0.1915766232408917</v>
      </c>
      <c r="T3" s="690">
        <v>-1.1276337578688209E-2</v>
      </c>
      <c r="U3" s="690">
        <v>0.39735259592225913</v>
      </c>
      <c r="V3" s="690">
        <v>0.12571322103537377</v>
      </c>
      <c r="W3" s="690">
        <v>2.2740568457383983</v>
      </c>
      <c r="X3" s="690">
        <v>3.8074953932543543</v>
      </c>
      <c r="Y3" s="690">
        <v>3.0138116742601841</v>
      </c>
      <c r="Z3" s="690">
        <v>7.1849297327070613E-2</v>
      </c>
      <c r="AA3" s="690">
        <v>1.1082688696975391</v>
      </c>
      <c r="AB3" s="690">
        <v>8.4430956865661653</v>
      </c>
    </row>
    <row r="4" spans="1:28">
      <c r="A4" s="446" t="s">
        <v>365</v>
      </c>
      <c r="B4" s="690">
        <v>5.3168771177742133</v>
      </c>
      <c r="C4" s="690">
        <v>0.94774012392140894</v>
      </c>
      <c r="D4" s="690">
        <v>0.36815472008919303</v>
      </c>
      <c r="E4" s="690">
        <v>0.22125358471227985</v>
      </c>
      <c r="F4" s="690">
        <v>2.6705854437239074</v>
      </c>
      <c r="G4" s="690">
        <v>0.62670066187517637</v>
      </c>
      <c r="H4" s="690">
        <v>0.17142427831767965</v>
      </c>
      <c r="I4" s="690">
        <v>-1.2578277475115097E-2</v>
      </c>
      <c r="J4" s="690">
        <v>1.6441278470276124</v>
      </c>
      <c r="K4" s="690">
        <v>1.1844849512408535</v>
      </c>
      <c r="L4" s="690">
        <v>0.44227203823261801</v>
      </c>
      <c r="M4" s="690">
        <v>-0.86542949566539273</v>
      </c>
      <c r="N4" s="690">
        <v>0.22291789463881137</v>
      </c>
      <c r="O4" s="690">
        <v>1.0013645014677723</v>
      </c>
      <c r="P4" s="690">
        <v>-0.36125771436755527</v>
      </c>
      <c r="Q4" s="690">
        <v>-0.50087436786454154</v>
      </c>
      <c r="R4" s="690">
        <v>0.36241204827026852</v>
      </c>
      <c r="S4" s="690">
        <v>0.22396871938871341</v>
      </c>
      <c r="T4" s="690">
        <v>0.11632005137186578</v>
      </c>
      <c r="U4" s="690">
        <v>0.16232093571388989</v>
      </c>
      <c r="V4" s="690">
        <v>0.30188479643034261</v>
      </c>
      <c r="W4" s="690">
        <v>4.4890582745301213</v>
      </c>
      <c r="X4" s="690">
        <v>6.8540255464970947</v>
      </c>
      <c r="Y4" s="690">
        <v>5.1002599534692505</v>
      </c>
      <c r="Z4" s="690">
        <v>2.5235830191326331E-2</v>
      </c>
      <c r="AA4" s="690">
        <v>2.0133204737074624</v>
      </c>
      <c r="AB4" s="690">
        <v>7.1914614698640262</v>
      </c>
    </row>
    <row r="5" spans="1:28">
      <c r="A5" s="446" t="s">
        <v>366</v>
      </c>
      <c r="B5" s="690">
        <v>-4.4993371644405338</v>
      </c>
      <c r="C5" s="690">
        <v>0.92006922935551227</v>
      </c>
      <c r="D5" s="690">
        <v>4.0357157132618678E-2</v>
      </c>
      <c r="E5" s="690">
        <v>0.11871835048704292</v>
      </c>
      <c r="F5" s="690">
        <v>-0.8649627615229265</v>
      </c>
      <c r="G5" s="690">
        <v>0.23779954828294236</v>
      </c>
      <c r="H5" s="690">
        <v>0.19862226152689735</v>
      </c>
      <c r="I5" s="690">
        <v>9.2294155554137336E-4</v>
      </c>
      <c r="J5" s="690">
        <v>0.22841878026609502</v>
      </c>
      <c r="K5" s="690">
        <v>1.4559789424828167</v>
      </c>
      <c r="L5" s="690">
        <v>0.55534476767339935</v>
      </c>
      <c r="M5" s="690">
        <v>2.7651475997561565</v>
      </c>
      <c r="N5" s="690">
        <v>0.45951561254364376</v>
      </c>
      <c r="O5" s="690">
        <v>1.012977368153662</v>
      </c>
      <c r="P5" s="690">
        <v>-0.24748712863689112</v>
      </c>
      <c r="Q5" s="690">
        <v>-0.36137972083535574</v>
      </c>
      <c r="R5" s="690">
        <v>0.14660782075465964</v>
      </c>
      <c r="S5" s="690">
        <v>0.27182307807572759</v>
      </c>
      <c r="T5" s="690">
        <v>0.30496870086607131</v>
      </c>
      <c r="U5" s="690">
        <v>0.23789124529940731</v>
      </c>
      <c r="V5" s="690">
        <v>0.51513692439803094</v>
      </c>
      <c r="W5" s="690">
        <v>5.6011718473534486</v>
      </c>
      <c r="X5" s="690">
        <v>-3.4201924274653628</v>
      </c>
      <c r="Y5" s="690">
        <v>-0.19919922989145764</v>
      </c>
      <c r="Z5" s="690">
        <v>4.5998320962964613E-2</v>
      </c>
      <c r="AA5" s="690">
        <v>0.38258631005806509</v>
      </c>
      <c r="AB5" s="690">
        <v>5.9589407823865512</v>
      </c>
    </row>
    <row r="6" spans="1:28">
      <c r="A6" s="446" t="s">
        <v>367</v>
      </c>
      <c r="B6" s="690">
        <v>0.12646845184462299</v>
      </c>
      <c r="C6" s="690">
        <v>-1.1858342713834003</v>
      </c>
      <c r="D6" s="690">
        <v>-0.55255044544446297</v>
      </c>
      <c r="E6" s="690">
        <v>4.6238210808472867E-2</v>
      </c>
      <c r="F6" s="690">
        <v>-1.040482235509566</v>
      </c>
      <c r="G6" s="690">
        <v>-0.59776042349005976</v>
      </c>
      <c r="H6" s="690">
        <v>0.14193026487729526</v>
      </c>
      <c r="I6" s="690">
        <v>-6.1612990093846878E-3</v>
      </c>
      <c r="J6" s="690">
        <v>0.37732931361128141</v>
      </c>
      <c r="K6" s="690">
        <v>0.79635424441087099</v>
      </c>
      <c r="L6" s="690">
        <v>1.4712751882805111</v>
      </c>
      <c r="M6" s="690">
        <v>2.2831187279544816</v>
      </c>
      <c r="N6" s="690">
        <v>0.26300233547510371</v>
      </c>
      <c r="O6" s="690">
        <v>0.61242526129485031</v>
      </c>
      <c r="P6" s="690">
        <v>-0.24159733007350831</v>
      </c>
      <c r="Q6" s="690">
        <v>-0.33167561780469401</v>
      </c>
      <c r="R6" s="690">
        <v>0.35060865642773442</v>
      </c>
      <c r="S6" s="690">
        <v>0.46098356726278272</v>
      </c>
      <c r="T6" s="690">
        <v>0.23857042758316291</v>
      </c>
      <c r="U6" s="690">
        <v>0.65778429562579399</v>
      </c>
      <c r="V6" s="690">
        <v>0.47334678872646269</v>
      </c>
      <c r="W6" s="690">
        <v>4.4394848129738174</v>
      </c>
      <c r="X6" s="690">
        <v>-1.5656780541747695</v>
      </c>
      <c r="Y6" s="690">
        <v>-1.125144379520433</v>
      </c>
      <c r="Z6" s="690">
        <v>8.2817746974102754E-2</v>
      </c>
      <c r="AA6" s="690">
        <v>0.18462834025231181</v>
      </c>
      <c r="AB6" s="690">
        <v>7.4729950335389956</v>
      </c>
    </row>
    <row r="7" spans="1:28">
      <c r="A7" s="591" t="s">
        <v>368</v>
      </c>
      <c r="B7" s="690">
        <v>0.46717103180785252</v>
      </c>
      <c r="C7" s="690">
        <v>8.7584943344936841E-2</v>
      </c>
      <c r="D7" s="690">
        <v>-0.1817208728951569</v>
      </c>
      <c r="E7" s="690">
        <v>-0.72072191552576581</v>
      </c>
      <c r="F7" s="690">
        <v>-1.1303826274171074</v>
      </c>
      <c r="G7" s="690">
        <v>-3.6514146844691715</v>
      </c>
      <c r="H7" s="690">
        <v>0.15243251066923869</v>
      </c>
      <c r="I7" s="690">
        <v>0.10635076003759115</v>
      </c>
      <c r="J7" s="690">
        <v>0.50590817288389489</v>
      </c>
      <c r="K7" s="690">
        <v>2.800411291396248</v>
      </c>
      <c r="L7" s="690">
        <v>0.69027644883669115</v>
      </c>
      <c r="M7" s="690">
        <v>-1.3380039551943783</v>
      </c>
      <c r="N7" s="690">
        <v>0.54679272528653688</v>
      </c>
      <c r="O7" s="690">
        <v>0.63530871627838947</v>
      </c>
      <c r="P7" s="690">
        <v>-4.8837878171170343E-2</v>
      </c>
      <c r="Q7" s="690">
        <v>-0.17236764451904785</v>
      </c>
      <c r="R7" s="690">
        <v>-0.14561254683633679</v>
      </c>
      <c r="S7" s="690">
        <v>0.10361287551436194</v>
      </c>
      <c r="T7" s="690">
        <v>2.6600805613425749E-2</v>
      </c>
      <c r="U7" s="690">
        <v>0.41600552806899765</v>
      </c>
      <c r="V7" s="690">
        <v>-0.25451569058554935</v>
      </c>
      <c r="W7" s="690">
        <v>-0.59335116351886064</v>
      </c>
      <c r="X7" s="690">
        <v>-0.34768681326813194</v>
      </c>
      <c r="Y7" s="690">
        <v>-4.0171058682955589</v>
      </c>
      <c r="Z7" s="690">
        <v>0.20059536037428805</v>
      </c>
      <c r="AA7" s="690">
        <v>0.13243133281899644</v>
      </c>
      <c r="AB7" s="690">
        <v>-1.3147541338874602</v>
      </c>
    </row>
    <row r="8" spans="1:28">
      <c r="A8" s="591" t="s">
        <v>369</v>
      </c>
      <c r="B8" s="690">
        <v>0.36522705343867901</v>
      </c>
      <c r="C8" s="690">
        <v>8.9250373152481466E-2</v>
      </c>
      <c r="D8" s="690">
        <v>7.7204555955506571E-2</v>
      </c>
      <c r="E8" s="690">
        <v>-0.49029665586691101</v>
      </c>
      <c r="F8" s="690">
        <v>1.0591062883774851</v>
      </c>
      <c r="G8" s="690">
        <v>-6.7982840677988904E-2</v>
      </c>
      <c r="H8" s="690">
        <v>-4.6303666279928581E-2</v>
      </c>
      <c r="I8" s="690">
        <v>0.11317825500480265</v>
      </c>
      <c r="J8" s="690">
        <v>-0.89432758149940783</v>
      </c>
      <c r="K8" s="690">
        <v>-1.1809059314076558</v>
      </c>
      <c r="L8" s="690">
        <v>0.94811466734065675</v>
      </c>
      <c r="M8" s="690">
        <v>1.0227987470577538</v>
      </c>
      <c r="N8" s="690">
        <v>0.2949745239153751</v>
      </c>
      <c r="O8" s="690">
        <v>1.0502005387652624</v>
      </c>
      <c r="P8" s="690">
        <v>-0.32173492138074133</v>
      </c>
      <c r="Q8" s="690">
        <v>5.304228591148559E-2</v>
      </c>
      <c r="R8" s="690">
        <v>5.394059969583867E-2</v>
      </c>
      <c r="S8" s="690">
        <v>0.57090162370527409</v>
      </c>
      <c r="T8" s="690">
        <v>-2.0090227793230331E-2</v>
      </c>
      <c r="U8" s="690">
        <v>0.16069695700844561</v>
      </c>
      <c r="V8" s="690">
        <v>0.13636462541903496</v>
      </c>
      <c r="W8" s="690">
        <v>2.1938523217919284</v>
      </c>
      <c r="X8" s="690">
        <v>4.1385326679756786E-2</v>
      </c>
      <c r="Y8" s="690">
        <v>0.16367045492496499</v>
      </c>
      <c r="Z8" s="690">
        <v>5.4961026414287018E-2</v>
      </c>
      <c r="AA8" s="690">
        <v>-2.3085227449594528E-2</v>
      </c>
      <c r="AB8" s="690">
        <v>0.86552281699564926</v>
      </c>
    </row>
    <row r="9" spans="1:28">
      <c r="A9" s="591" t="s">
        <v>370</v>
      </c>
      <c r="B9" s="690">
        <v>0.35893129519523914</v>
      </c>
      <c r="C9" s="690">
        <v>6.3546773260935926E-2</v>
      </c>
      <c r="D9" s="690">
        <v>8.5426750480499594E-2</v>
      </c>
      <c r="E9" s="690">
        <v>-7.4372472012609464E-2</v>
      </c>
      <c r="F9" s="690">
        <v>2.6596973704181179</v>
      </c>
      <c r="G9" s="690">
        <v>-0.31727240913616833</v>
      </c>
      <c r="H9" s="690">
        <v>-4.5452622662313633E-2</v>
      </c>
      <c r="I9" s="690">
        <v>9.1759966479993807E-2</v>
      </c>
      <c r="J9" s="690">
        <v>0.37890619668624503</v>
      </c>
      <c r="K9" s="690">
        <v>0.66999775833697828</v>
      </c>
      <c r="L9" s="690">
        <v>-0.43225688489501851</v>
      </c>
      <c r="M9" s="690">
        <v>1.1701399741063661</v>
      </c>
      <c r="N9" s="690">
        <v>0.56366955987755274</v>
      </c>
      <c r="O9" s="690">
        <v>1.2098561073110117</v>
      </c>
      <c r="P9" s="690">
        <v>0.10945900010557309</v>
      </c>
      <c r="Q9" s="690">
        <v>0.25947227522552169</v>
      </c>
      <c r="R9" s="690">
        <v>-0.12587302644336695</v>
      </c>
      <c r="S9" s="690">
        <v>0.14340514545993413</v>
      </c>
      <c r="T9" s="690">
        <v>0.2460187999959654</v>
      </c>
      <c r="U9" s="690">
        <v>-5.8356969147462801E-3</v>
      </c>
      <c r="V9" s="690">
        <v>0.81049588125586325</v>
      </c>
      <c r="W9" s="690">
        <v>5.5990529345789266</v>
      </c>
      <c r="X9" s="690">
        <v>0.43353234692406761</v>
      </c>
      <c r="Y9" s="690">
        <v>2.767638501785878</v>
      </c>
      <c r="Z9" s="690">
        <v>7.660517328945074E-2</v>
      </c>
      <c r="AA9" s="690">
        <v>0.95910646035612235</v>
      </c>
      <c r="AB9" s="690">
        <v>1.6889184430029895</v>
      </c>
    </row>
    <row r="10" spans="1:28">
      <c r="A10" s="591" t="s">
        <v>371</v>
      </c>
      <c r="B10" s="690">
        <v>0.45677219216102893</v>
      </c>
      <c r="C10" s="690">
        <v>0.24627515040958159</v>
      </c>
      <c r="D10" s="690">
        <v>-7.7904362728875201E-2</v>
      </c>
      <c r="E10" s="690">
        <v>-7.0911352689210908E-2</v>
      </c>
      <c r="F10" s="690">
        <v>0.1213470552326775</v>
      </c>
      <c r="G10" s="690">
        <v>2.4707986656647738</v>
      </c>
      <c r="H10" s="690">
        <v>-3.637252180953331E-4</v>
      </c>
      <c r="I10" s="690">
        <v>-0.15481391729423144</v>
      </c>
      <c r="J10" s="690">
        <v>-0.11548307843807007</v>
      </c>
      <c r="K10" s="690">
        <v>-1.1711962416391775</v>
      </c>
      <c r="L10" s="690">
        <v>-0.8618466263666934</v>
      </c>
      <c r="M10" s="690">
        <v>0.4144075334394608</v>
      </c>
      <c r="N10" s="690">
        <v>0.45498404223077576</v>
      </c>
      <c r="O10" s="690">
        <v>1.1265250553143269</v>
      </c>
      <c r="P10" s="690">
        <v>0.22506159619425106</v>
      </c>
      <c r="Q10" s="690">
        <v>0.20694877605248888</v>
      </c>
      <c r="R10" s="690">
        <v>-0.28176705049985784</v>
      </c>
      <c r="S10" s="690">
        <v>-0.78083298510560295</v>
      </c>
      <c r="T10" s="690">
        <v>-1.0447114993704725E-2</v>
      </c>
      <c r="U10" s="690">
        <v>-0.4369408748409101</v>
      </c>
      <c r="V10" s="690">
        <v>1.2413233355069019E-2</v>
      </c>
      <c r="W10" s="690">
        <v>1.4021952600187046</v>
      </c>
      <c r="X10" s="690">
        <v>0.55423162715252727</v>
      </c>
      <c r="Y10" s="690">
        <v>2.3214849999470579</v>
      </c>
      <c r="Z10" s="690">
        <v>3.4692856575836525E-2</v>
      </c>
      <c r="AA10" s="690">
        <v>0.86678588531918488</v>
      </c>
      <c r="AB10" s="690">
        <v>-0.71955491154378992</v>
      </c>
    </row>
    <row r="11" spans="1:28">
      <c r="A11" s="591" t="s">
        <v>372</v>
      </c>
      <c r="B11" s="690">
        <v>0.12185243460434263</v>
      </c>
      <c r="C11" s="690">
        <v>0.31016304129069061</v>
      </c>
      <c r="D11" s="690">
        <v>0.22286727281960961</v>
      </c>
      <c r="E11" s="690">
        <v>0.10319911448377281</v>
      </c>
      <c r="F11" s="690">
        <v>-0.16435000037289266</v>
      </c>
      <c r="G11" s="690">
        <v>3.4781011281417356</v>
      </c>
      <c r="H11" s="690">
        <v>-0.1662014835668951</v>
      </c>
      <c r="I11" s="690">
        <v>0.12822361457931533</v>
      </c>
      <c r="J11" s="690">
        <v>9.4096791215544651E-2</v>
      </c>
      <c r="K11" s="690">
        <v>-1.3276015419908989</v>
      </c>
      <c r="L11" s="690">
        <v>0.44762976376949176</v>
      </c>
      <c r="M11" s="690">
        <v>4.4330467969996565</v>
      </c>
      <c r="N11" s="690">
        <v>0.25590593827147434</v>
      </c>
      <c r="O11" s="690">
        <v>1.3363925424497154</v>
      </c>
      <c r="P11" s="690">
        <v>0.23432835895386075</v>
      </c>
      <c r="Q11" s="690">
        <v>0.15555685197776861</v>
      </c>
      <c r="R11" s="690">
        <v>-0.37037308563071375</v>
      </c>
      <c r="S11" s="690">
        <v>0.63320006848246002</v>
      </c>
      <c r="T11" s="690">
        <v>0.22780833476340728</v>
      </c>
      <c r="U11" s="690">
        <v>0.48138388403649834</v>
      </c>
      <c r="V11" s="690">
        <v>0.18693422263440204</v>
      </c>
      <c r="W11" s="690">
        <v>9.4965044461207118</v>
      </c>
      <c r="X11" s="690">
        <v>0.75808186319841464</v>
      </c>
      <c r="Y11" s="690">
        <v>3.3698700499968108</v>
      </c>
      <c r="Z11" s="690">
        <v>-0.17639680027325297</v>
      </c>
      <c r="AA11" s="690">
        <v>0.11781653310709576</v>
      </c>
      <c r="AB11" s="690">
        <v>-0.21464429606785881</v>
      </c>
    </row>
    <row r="12" spans="1:28">
      <c r="A12" s="591" t="s">
        <v>373</v>
      </c>
      <c r="B12" s="690">
        <v>0.1400190194258234</v>
      </c>
      <c r="C12" s="690">
        <v>0.14025475098636986</v>
      </c>
      <c r="D12" s="690">
        <v>-7.5088674233883851E-2</v>
      </c>
      <c r="E12" s="690">
        <v>-7.3849052400073265E-2</v>
      </c>
      <c r="F12" s="690">
        <v>-0.38533253663202083</v>
      </c>
      <c r="G12" s="690">
        <v>-0.29298530430435071</v>
      </c>
      <c r="H12" s="690">
        <v>0.24116419290450197</v>
      </c>
      <c r="I12" s="690">
        <v>8.8504147148938381E-2</v>
      </c>
      <c r="J12" s="690">
        <v>1.3895295721509577</v>
      </c>
      <c r="K12" s="690">
        <v>-0.83468108319054835</v>
      </c>
      <c r="L12" s="690">
        <v>-0.36544508632808975</v>
      </c>
      <c r="M12" s="690">
        <v>0.77612610483772326</v>
      </c>
      <c r="N12" s="690">
        <v>0.30154918581734358</v>
      </c>
      <c r="O12" s="690">
        <v>0.60573605832066002</v>
      </c>
      <c r="P12" s="690">
        <v>0.34730560131393373</v>
      </c>
      <c r="Q12" s="690">
        <v>0.22595180796365849</v>
      </c>
      <c r="R12" s="690">
        <v>-0.36497995005917216</v>
      </c>
      <c r="S12" s="690">
        <v>0.54658196330728914</v>
      </c>
      <c r="T12" s="690">
        <v>0.25404167167944797</v>
      </c>
      <c r="U12" s="690">
        <v>0.27351142485005059</v>
      </c>
      <c r="V12" s="690">
        <v>0.33201626183292493</v>
      </c>
      <c r="W12" s="690">
        <v>2.4069366125794267</v>
      </c>
      <c r="X12" s="690">
        <v>0.13133604377823652</v>
      </c>
      <c r="Y12" s="690">
        <v>1.0408800712680295</v>
      </c>
      <c r="Z12" s="690">
        <v>-7.5206792416614043E-2</v>
      </c>
      <c r="AA12" s="690">
        <v>0.21803914395276325</v>
      </c>
      <c r="AB12" s="690">
        <v>-0.68108772642105619</v>
      </c>
    </row>
    <row r="13" spans="1:28">
      <c r="A13" s="591" t="s">
        <v>374</v>
      </c>
      <c r="B13" s="690">
        <v>0.32480308386714796</v>
      </c>
      <c r="C13" s="690">
        <v>6.2667192733122171E-2</v>
      </c>
      <c r="D13" s="690">
        <v>-0.19175413699150887</v>
      </c>
      <c r="E13" s="690">
        <v>9.6170859831033462E-2</v>
      </c>
      <c r="F13" s="690">
        <v>-1.7631376088718409</v>
      </c>
      <c r="G13" s="690">
        <v>-0.95247958907715913</v>
      </c>
      <c r="H13" s="690">
        <v>0.29079119412997312</v>
      </c>
      <c r="I13" s="690">
        <v>5.4654974395784643E-2</v>
      </c>
      <c r="J13" s="690">
        <v>0.1707235437583067</v>
      </c>
      <c r="K13" s="690">
        <v>-0.55565126195527426</v>
      </c>
      <c r="L13" s="690">
        <v>0.42308196888743266</v>
      </c>
      <c r="M13" s="690">
        <v>-1.8530825958172896</v>
      </c>
      <c r="N13" s="690">
        <v>0.19121699690524796</v>
      </c>
      <c r="O13" s="690">
        <v>0.5780132457024737</v>
      </c>
      <c r="P13" s="690">
        <v>-0.41550643345543375</v>
      </c>
      <c r="Q13" s="690">
        <v>-8.2690922379517001E-2</v>
      </c>
      <c r="R13" s="690">
        <v>0.61051826407819121</v>
      </c>
      <c r="S13" s="690">
        <v>-0.85698410313478424</v>
      </c>
      <c r="T13" s="690">
        <v>-0.52505376813328808</v>
      </c>
      <c r="U13" s="690">
        <v>-0.13535213388617098</v>
      </c>
      <c r="V13" s="690">
        <v>-0.14432792049638651</v>
      </c>
      <c r="W13" s="690">
        <v>-4.3172536634062899</v>
      </c>
      <c r="X13" s="690">
        <v>0.29188699943979557</v>
      </c>
      <c r="Y13" s="690">
        <v>-2.1994474856649373</v>
      </c>
      <c r="Z13" s="690">
        <v>-0.15989304598439455</v>
      </c>
      <c r="AA13" s="690">
        <v>-0.25721872639046556</v>
      </c>
      <c r="AB13" s="690">
        <v>-1.8556926667015379</v>
      </c>
    </row>
    <row r="14" spans="1:28">
      <c r="A14" s="591" t="s">
        <v>375</v>
      </c>
      <c r="B14" s="690">
        <v>0.38832039000567509</v>
      </c>
      <c r="C14" s="690">
        <v>3.7186210570910115E-2</v>
      </c>
      <c r="D14" s="690">
        <v>-0.16550494676523828</v>
      </c>
      <c r="E14" s="690">
        <v>0.22219704609300592</v>
      </c>
      <c r="F14" s="690">
        <v>-1.7602393685813975</v>
      </c>
      <c r="G14" s="690">
        <v>-0.30945689157856904</v>
      </c>
      <c r="H14" s="690">
        <v>0.34314706513192256</v>
      </c>
      <c r="I14" s="690">
        <v>5.9009127783885146E-2</v>
      </c>
      <c r="J14" s="690">
        <v>1.3675641847471478</v>
      </c>
      <c r="K14" s="690">
        <v>2.6365404552865108</v>
      </c>
      <c r="L14" s="690">
        <v>0.10546797827135126</v>
      </c>
      <c r="M14" s="690">
        <v>-2.1674505421917392</v>
      </c>
      <c r="N14" s="690">
        <v>0.2016442224617504</v>
      </c>
      <c r="O14" s="690">
        <v>0.43072717351710055</v>
      </c>
      <c r="P14" s="690">
        <v>-1.485717656063368E-2</v>
      </c>
      <c r="Q14" s="690">
        <v>-0.18702510427273347</v>
      </c>
      <c r="R14" s="690">
        <v>-0.26297919806014186</v>
      </c>
      <c r="S14" s="690">
        <v>-0.29235987328756485</v>
      </c>
      <c r="T14" s="690">
        <v>-0.28351016720660588</v>
      </c>
      <c r="U14" s="690">
        <v>-0.40461758208994186</v>
      </c>
      <c r="V14" s="690">
        <v>0.15875033723852786</v>
      </c>
      <c r="W14" s="690">
        <v>-0.3538030678536116</v>
      </c>
      <c r="X14" s="690">
        <v>0.48219869990435471</v>
      </c>
      <c r="Y14" s="690">
        <v>-0.29997588249701773</v>
      </c>
      <c r="Z14" s="690">
        <v>-0.25440984230429176</v>
      </c>
      <c r="AA14" s="690">
        <v>0.37074644257163958</v>
      </c>
      <c r="AB14" s="690">
        <v>-2.1449951957233746</v>
      </c>
    </row>
    <row r="15" spans="1:28">
      <c r="A15" s="591" t="s">
        <v>376</v>
      </c>
      <c r="B15" s="690">
        <v>0.18783277211417926</v>
      </c>
      <c r="C15" s="690">
        <v>8.7365099970045726E-2</v>
      </c>
      <c r="D15" s="690">
        <v>-9.0388685146500294E-2</v>
      </c>
      <c r="E15" s="690">
        <v>4.1466092762394775E-2</v>
      </c>
      <c r="F15" s="690">
        <v>-1.2566741929204952</v>
      </c>
      <c r="G15" s="690">
        <v>-0.30591727365399185</v>
      </c>
      <c r="H15" s="690">
        <v>0.22152949062154656</v>
      </c>
      <c r="I15" s="690">
        <v>-4.1084547931940066E-2</v>
      </c>
      <c r="J15" s="690">
        <v>1.43796360715157</v>
      </c>
      <c r="K15" s="690">
        <v>0.3660960825585951</v>
      </c>
      <c r="L15" s="690">
        <v>-0.44020059657241078</v>
      </c>
      <c r="M15" s="690">
        <v>-2.3535409263616458</v>
      </c>
      <c r="N15" s="690">
        <v>0.2508862276861602</v>
      </c>
      <c r="O15" s="690">
        <v>0.47276129829689795</v>
      </c>
      <c r="P15" s="690">
        <v>-0.23354558922264687</v>
      </c>
      <c r="Q15" s="690">
        <v>4.5633365120661233E-2</v>
      </c>
      <c r="R15" s="690">
        <v>0.80475282165517048</v>
      </c>
      <c r="S15" s="690">
        <v>0.5160852005812484</v>
      </c>
      <c r="T15" s="690">
        <v>7.4242271350017158E-3</v>
      </c>
      <c r="U15" s="690">
        <v>-0.30312173381010055</v>
      </c>
      <c r="V15" s="690">
        <v>0.15634262061270082</v>
      </c>
      <c r="W15" s="690">
        <v>-0.98888992677498744</v>
      </c>
      <c r="X15" s="690">
        <v>0.22627527970011965</v>
      </c>
      <c r="Y15" s="690">
        <v>5.5817083266687002E-2</v>
      </c>
      <c r="Z15" s="690">
        <v>-0.31018443513413635</v>
      </c>
      <c r="AA15" s="690">
        <v>-1.1429006351278219</v>
      </c>
      <c r="AB15" s="690">
        <v>-0.3655137150185655</v>
      </c>
    </row>
    <row r="16" spans="1:28">
      <c r="A16" s="613" t="s">
        <v>377</v>
      </c>
      <c r="B16" s="690">
        <v>0.28358423547113043</v>
      </c>
      <c r="C16" s="690">
        <v>0.11219489654713992</v>
      </c>
      <c r="D16" s="690">
        <v>1.2308327443681467E-2</v>
      </c>
      <c r="E16" s="690">
        <v>0.12078789176090521</v>
      </c>
      <c r="F16" s="690">
        <v>-2.6543160727429145</v>
      </c>
      <c r="G16" s="690">
        <v>1.0462483332256585</v>
      </c>
      <c r="H16" s="690">
        <v>-0.11264825916756935</v>
      </c>
      <c r="I16" s="690">
        <v>-9.7716548654186206E-2</v>
      </c>
      <c r="J16" s="690">
        <v>3.3013790708723179E-2</v>
      </c>
      <c r="K16" s="690">
        <v>0.22430904993648321</v>
      </c>
      <c r="L16" s="690">
        <v>2.0684208530114514E-2</v>
      </c>
      <c r="M16" s="690">
        <v>-1.1228757751466505</v>
      </c>
      <c r="N16" s="690">
        <v>7.1696838398761703E-2</v>
      </c>
      <c r="O16" s="690">
        <v>0.36861383459846708</v>
      </c>
      <c r="P16" s="690">
        <v>-0.45334233753724873</v>
      </c>
      <c r="Q16" s="690">
        <v>-0.11774069900478643</v>
      </c>
      <c r="R16" s="690">
        <v>0.32952739979703477</v>
      </c>
      <c r="S16" s="690">
        <v>-0.25085538825130727</v>
      </c>
      <c r="T16" s="690">
        <v>4.2312499732553938E-2</v>
      </c>
      <c r="U16" s="690">
        <v>-5.8583964018702459E-2</v>
      </c>
      <c r="V16" s="690">
        <v>-0.27491225289521631</v>
      </c>
      <c r="W16" s="690">
        <v>0.36025472196767705</v>
      </c>
      <c r="X16" s="690">
        <v>0.52887535122285501</v>
      </c>
      <c r="Y16" s="690">
        <v>-1.7854187566302895</v>
      </c>
      <c r="Z16" s="690">
        <v>-6.7451230388165487E-2</v>
      </c>
      <c r="AA16" s="690">
        <v>-3.1705998231089896</v>
      </c>
      <c r="AB16" s="690">
        <v>0.20134835970349957</v>
      </c>
    </row>
    <row r="17" spans="1:28">
      <c r="A17" s="613" t="s">
        <v>378</v>
      </c>
      <c r="B17" s="690">
        <v>0.35968363326961017</v>
      </c>
      <c r="C17" s="690">
        <v>0.13374503816636168</v>
      </c>
      <c r="D17" s="690">
        <v>0.10168232635033315</v>
      </c>
      <c r="E17" s="690">
        <v>2.5885387469005577E-2</v>
      </c>
      <c r="F17" s="690">
        <v>2.1148089327978914</v>
      </c>
      <c r="G17" s="690">
        <v>1.5885345298212421</v>
      </c>
      <c r="H17" s="690">
        <v>-0.24785640296540204</v>
      </c>
      <c r="I17" s="690">
        <v>-8.3515059848640577E-2</v>
      </c>
      <c r="J17" s="690">
        <v>1.6786230079709201</v>
      </c>
      <c r="K17" s="690">
        <v>0.2678152684580124</v>
      </c>
      <c r="L17" s="690">
        <v>0.15162762404110991</v>
      </c>
      <c r="M17" s="690">
        <v>2.9308400437745328</v>
      </c>
      <c r="N17" s="690">
        <v>0.12976154940725243</v>
      </c>
      <c r="O17" s="690">
        <v>0.58733081002410126</v>
      </c>
      <c r="P17" s="690">
        <v>-6.7761311982991665E-2</v>
      </c>
      <c r="Q17" s="690">
        <v>-0.20616074763371356</v>
      </c>
      <c r="R17" s="690">
        <v>-0.2534463968420293</v>
      </c>
      <c r="S17" s="690">
        <v>0.65836216660589653</v>
      </c>
      <c r="T17" s="690">
        <v>0.31522678371596902</v>
      </c>
      <c r="U17" s="690">
        <v>9.4417406234017898E-2</v>
      </c>
      <c r="V17" s="690">
        <v>0.84990092722491595</v>
      </c>
      <c r="W17" s="690">
        <v>9.004185864121899</v>
      </c>
      <c r="X17" s="690">
        <v>0.62099638525530709</v>
      </c>
      <c r="Y17" s="690">
        <v>5.050595007776014</v>
      </c>
      <c r="Z17" s="690">
        <v>-7.7355477594397773E-2</v>
      </c>
      <c r="AA17" s="690">
        <v>0.24950656969240048</v>
      </c>
      <c r="AB17" s="690">
        <v>2.3326171797582562</v>
      </c>
    </row>
    <row r="18" spans="1:28">
      <c r="A18" s="613" t="s">
        <v>379</v>
      </c>
      <c r="B18" s="690">
        <v>0.4843076922508176</v>
      </c>
      <c r="C18" s="690">
        <v>0.21636937212859514</v>
      </c>
      <c r="D18" s="690">
        <v>0.14001665371893562</v>
      </c>
      <c r="E18" s="690">
        <v>-4.4288742807082886E-2</v>
      </c>
      <c r="F18" s="690">
        <v>1.6587882380472425</v>
      </c>
      <c r="G18" s="690">
        <v>1.214071901010944</v>
      </c>
      <c r="H18" s="690">
        <v>-0.14653819374469695</v>
      </c>
      <c r="I18" s="690">
        <v>-8.4076639916847898E-2</v>
      </c>
      <c r="J18" s="690">
        <v>-0.15975924130291344</v>
      </c>
      <c r="K18" s="690">
        <v>-0.98715208066210913</v>
      </c>
      <c r="L18" s="690">
        <v>0.58942477732886933</v>
      </c>
      <c r="M18" s="690">
        <v>0.87753816579135924</v>
      </c>
      <c r="N18" s="690">
        <v>3.3478838173257489E-2</v>
      </c>
      <c r="O18" s="690">
        <v>0.54366696531259606</v>
      </c>
      <c r="P18" s="690">
        <v>0.81947672115795489</v>
      </c>
      <c r="Q18" s="690">
        <v>3.2705993361081098E-2</v>
      </c>
      <c r="R18" s="690">
        <v>0.26676367388224959</v>
      </c>
      <c r="S18" s="690">
        <v>-0.50049519211085547</v>
      </c>
      <c r="T18" s="690">
        <v>-2.4689621458881619E-2</v>
      </c>
      <c r="U18" s="690">
        <v>0.25228134561472704</v>
      </c>
      <c r="V18" s="690">
        <v>0.24466043535129453</v>
      </c>
      <c r="W18" s="690">
        <v>4.1460357507426355</v>
      </c>
      <c r="X18" s="690">
        <v>0.79640497529126408</v>
      </c>
      <c r="Y18" s="690">
        <v>2.4824860640937292</v>
      </c>
      <c r="Z18" s="690">
        <v>-8.006627957659404E-2</v>
      </c>
      <c r="AA18" s="690">
        <v>0.47318141796992197</v>
      </c>
      <c r="AB18" s="690">
        <v>1.5028001910138149</v>
      </c>
    </row>
    <row r="19" spans="1:28">
      <c r="A19" s="613" t="s">
        <v>380</v>
      </c>
      <c r="B19" s="690">
        <v>1.1030548393322042</v>
      </c>
      <c r="C19" s="690">
        <v>0.15938775508699879</v>
      </c>
      <c r="D19" s="690">
        <v>8.3504916665140372E-2</v>
      </c>
      <c r="E19" s="690">
        <v>-8.3672466834284268E-2</v>
      </c>
      <c r="F19" s="690">
        <v>2.4961969966313999</v>
      </c>
      <c r="G19" s="690">
        <v>2.4808590570410365</v>
      </c>
      <c r="H19" s="690">
        <v>3.2345119214920622E-2</v>
      </c>
      <c r="I19" s="690">
        <v>-3.8744820277359052E-2</v>
      </c>
      <c r="J19" s="690">
        <v>0.47968226452300466</v>
      </c>
      <c r="K19" s="690">
        <v>1.1142396645537251</v>
      </c>
      <c r="L19" s="690">
        <v>0.4687609585904513</v>
      </c>
      <c r="M19" s="690">
        <v>1.2050776356806503</v>
      </c>
      <c r="N19" s="690">
        <v>-2.5394851874600563E-3</v>
      </c>
      <c r="O19" s="690">
        <v>-0.78188911034437569</v>
      </c>
      <c r="P19" s="690">
        <v>0.33033209782047129</v>
      </c>
      <c r="Q19" s="690">
        <v>-0.13065174668313767</v>
      </c>
      <c r="R19" s="690">
        <v>-0.43986875203074927</v>
      </c>
      <c r="S19" s="690">
        <v>-0.92786937274711812</v>
      </c>
      <c r="T19" s="690">
        <v>-0.23059603209295174</v>
      </c>
      <c r="U19" s="690">
        <v>0.12901378936116828</v>
      </c>
      <c r="V19" s="690">
        <v>0.1873667889616086</v>
      </c>
      <c r="W19" s="690">
        <v>5.0594187829014095</v>
      </c>
      <c r="X19" s="690">
        <v>1.2622750442500585</v>
      </c>
      <c r="Y19" s="690">
        <v>5.4503386171329975</v>
      </c>
      <c r="Z19" s="690">
        <v>0.16172502877710893</v>
      </c>
      <c r="AA19" s="690">
        <v>2.4926676059301229</v>
      </c>
      <c r="AB19" s="690">
        <v>0.33524639669682355</v>
      </c>
    </row>
    <row r="20" spans="1:28">
      <c r="A20" s="613" t="s">
        <v>381</v>
      </c>
      <c r="B20" s="690">
        <v>0.96209252122391764</v>
      </c>
      <c r="C20" s="690">
        <v>0.13990513734288959</v>
      </c>
      <c r="D20" s="690">
        <v>7.3136401467917778E-2</v>
      </c>
      <c r="E20" s="690">
        <v>-0.43231066260605905</v>
      </c>
      <c r="F20" s="690">
        <v>3.9428712161761705</v>
      </c>
      <c r="G20" s="690">
        <v>1.0149613322493387</v>
      </c>
      <c r="H20" s="690">
        <v>0.27642958125297329</v>
      </c>
      <c r="I20" s="690">
        <v>4.2087178674492555E-2</v>
      </c>
      <c r="J20" s="690">
        <v>0.84729099800576435</v>
      </c>
      <c r="K20" s="690">
        <v>1.4691203952791241</v>
      </c>
      <c r="L20" s="690">
        <v>0.24991459735510896</v>
      </c>
      <c r="M20" s="690">
        <v>1.7652689158236965</v>
      </c>
      <c r="N20" s="690">
        <v>0.16564850853059304</v>
      </c>
      <c r="O20" s="690">
        <v>-0.42996152933770082</v>
      </c>
      <c r="P20" s="690">
        <v>0.3399348273345586</v>
      </c>
      <c r="Q20" s="690">
        <v>0.20744434139811607</v>
      </c>
      <c r="R20" s="690">
        <v>0.58679583434546201</v>
      </c>
      <c r="S20" s="690">
        <v>0.52665958984657446</v>
      </c>
      <c r="T20" s="690">
        <v>0.34157691264026574</v>
      </c>
      <c r="U20" s="690">
        <v>-4.7562332260802163E-2</v>
      </c>
      <c r="V20" s="690">
        <v>0.42994121516311379</v>
      </c>
      <c r="W20" s="690">
        <v>5.4526047332748409</v>
      </c>
      <c r="X20" s="690">
        <v>0.74282339742866788</v>
      </c>
      <c r="Y20" s="690">
        <v>6.1236403063587383</v>
      </c>
      <c r="Z20" s="690">
        <v>5.7964960125419643E-2</v>
      </c>
      <c r="AA20" s="690">
        <v>4.7324202098468664</v>
      </c>
      <c r="AB20" s="690">
        <v>9.1504468548415568E-2</v>
      </c>
    </row>
    <row r="21" spans="1:28">
      <c r="A21" s="613" t="s">
        <v>382</v>
      </c>
      <c r="B21" s="690">
        <v>1.0504420692433882</v>
      </c>
      <c r="C21" s="690">
        <v>0.11883783091076422</v>
      </c>
      <c r="D21" s="690">
        <v>3.4432098984670784E-2</v>
      </c>
      <c r="E21" s="690">
        <v>0.38314382322435159</v>
      </c>
      <c r="F21" s="690">
        <v>2.207098946704074</v>
      </c>
      <c r="G21" s="690">
        <v>1.5963805692008406</v>
      </c>
      <c r="H21" s="690">
        <v>0.35251112889148345</v>
      </c>
      <c r="I21" s="690">
        <v>5.7197528324615471E-2</v>
      </c>
      <c r="J21" s="690">
        <v>0.46720524888798259</v>
      </c>
      <c r="K21" s="690">
        <v>0.98255573195163515</v>
      </c>
      <c r="L21" s="690">
        <v>5.1696340185494356E-2</v>
      </c>
      <c r="M21" s="690">
        <v>-1.2264792423369779</v>
      </c>
      <c r="N21" s="690">
        <v>8.9154417961796434E-2</v>
      </c>
      <c r="O21" s="690">
        <v>-1.7407644333950862</v>
      </c>
      <c r="P21" s="690">
        <v>0.34733467680180691</v>
      </c>
      <c r="Q21" s="690">
        <v>0.2232383583533738</v>
      </c>
      <c r="R21" s="690">
        <v>0.66499991767761046</v>
      </c>
      <c r="S21" s="690">
        <v>0.84687460409656801</v>
      </c>
      <c r="T21" s="690">
        <v>0.53974534941655328</v>
      </c>
      <c r="U21" s="690">
        <v>0.11908300166732827</v>
      </c>
      <c r="V21" s="690">
        <v>-0.141681730502563</v>
      </c>
      <c r="W21" s="690">
        <v>0.15052258003464056</v>
      </c>
      <c r="X21" s="690">
        <v>1.5868558223631763</v>
      </c>
      <c r="Y21" s="690">
        <v>4.6803934220089936</v>
      </c>
      <c r="Z21" s="690">
        <v>0.11738437998889287</v>
      </c>
      <c r="AA21" s="690">
        <v>3.915435042580298</v>
      </c>
      <c r="AB21" s="690">
        <v>-1.8083149687098197</v>
      </c>
    </row>
    <row r="22" spans="1:28">
      <c r="A22" s="613" t="s">
        <v>383</v>
      </c>
      <c r="B22" s="690">
        <v>1.0778364566054259</v>
      </c>
      <c r="C22" s="690">
        <v>0.1781381936450937</v>
      </c>
      <c r="D22" s="690">
        <v>1.1372336360812044E-2</v>
      </c>
      <c r="E22" s="690">
        <v>2.7121070752401916E-2</v>
      </c>
      <c r="F22" s="690">
        <v>4.9325302521191929</v>
      </c>
      <c r="G22" s="690">
        <v>-0.5125960670935813</v>
      </c>
      <c r="H22" s="690">
        <v>0.19871315101770401</v>
      </c>
      <c r="I22" s="690">
        <v>6.8299261161513025E-2</v>
      </c>
      <c r="J22" s="690">
        <v>0.10161020354189335</v>
      </c>
      <c r="K22" s="690">
        <v>-1.4284641627594519E-2</v>
      </c>
      <c r="L22" s="690">
        <v>0.37718875969960147</v>
      </c>
      <c r="M22" s="690">
        <v>0.47096702318367462</v>
      </c>
      <c r="N22" s="690">
        <v>0.1166883713993499</v>
      </c>
      <c r="O22" s="690">
        <v>-1.5045439977294401</v>
      </c>
      <c r="P22" s="690">
        <v>-0.79300046022627857</v>
      </c>
      <c r="Q22" s="690">
        <v>-0.13928902150661637</v>
      </c>
      <c r="R22" s="690">
        <v>-0.21386098756765873</v>
      </c>
      <c r="S22" s="690">
        <v>0.49967710523088255</v>
      </c>
      <c r="T22" s="690">
        <v>0.46209188550538827</v>
      </c>
      <c r="U22" s="690">
        <v>6.0100828708994899E-2</v>
      </c>
      <c r="V22" s="690">
        <v>0.45461166787016644</v>
      </c>
      <c r="W22" s="690">
        <v>8.2726411436555292E-2</v>
      </c>
      <c r="X22" s="690">
        <v>1.2944680573637311</v>
      </c>
      <c r="Y22" s="690">
        <v>4.7885568007467274</v>
      </c>
      <c r="Z22" s="690">
        <v>0.27878031864303593</v>
      </c>
      <c r="AA22" s="690">
        <v>3.7417491367172531</v>
      </c>
      <c r="AB22" s="690">
        <v>0.528469639418223</v>
      </c>
    </row>
    <row r="23" spans="1:28">
      <c r="A23" s="613" t="s">
        <v>384</v>
      </c>
      <c r="B23" s="690">
        <v>1.1235575936556579</v>
      </c>
      <c r="C23" s="690">
        <v>0.13888831759320991</v>
      </c>
      <c r="D23" s="690">
        <v>0.17214992954738331</v>
      </c>
      <c r="E23" s="690">
        <v>5.9955233263246581E-2</v>
      </c>
      <c r="F23" s="690">
        <v>3.4080539251652651</v>
      </c>
      <c r="G23" s="690">
        <v>2.0299488870136466</v>
      </c>
      <c r="H23" s="690">
        <v>9.6410650557787872E-2</v>
      </c>
      <c r="I23" s="690">
        <v>-7.126979400220299E-3</v>
      </c>
      <c r="J23" s="690">
        <v>-0.29571214209602698</v>
      </c>
      <c r="K23" s="690">
        <v>0.52992646069325999</v>
      </c>
      <c r="L23" s="690">
        <v>-9.9896503724471244E-2</v>
      </c>
      <c r="M23" s="690">
        <v>1.0419829636781341</v>
      </c>
      <c r="N23" s="690">
        <v>0.28339776849795539</v>
      </c>
      <c r="O23" s="690">
        <v>-0.94252170701375459</v>
      </c>
      <c r="P23" s="690">
        <v>0.45863762263347346</v>
      </c>
      <c r="Q23" s="690">
        <v>-3.7838675080610097E-2</v>
      </c>
      <c r="R23" s="690">
        <v>0.82914300883010117</v>
      </c>
      <c r="S23" s="690">
        <v>0.84162128000016723</v>
      </c>
      <c r="T23" s="690">
        <v>0.87751651517147156</v>
      </c>
      <c r="U23" s="690">
        <v>3.058502549574264E-2</v>
      </c>
      <c r="V23" s="690">
        <v>0.3458460307213857</v>
      </c>
      <c r="W23" s="690">
        <v>5.8035987097021522</v>
      </c>
      <c r="X23" s="690">
        <v>1.4945510740594958</v>
      </c>
      <c r="Y23" s="690">
        <v>5.2315743412404601</v>
      </c>
      <c r="Z23" s="690">
        <v>8.0385246535506508E-2</v>
      </c>
      <c r="AA23" s="690">
        <v>1.5697651018894871</v>
      </c>
      <c r="AB23" s="690">
        <v>1.3294349502101461</v>
      </c>
    </row>
    <row r="24" spans="1:28">
      <c r="A24" s="613" t="s">
        <v>385</v>
      </c>
      <c r="B24" s="690">
        <v>0.86865310193280798</v>
      </c>
      <c r="C24" s="690">
        <v>0.12304754410253264</v>
      </c>
      <c r="D24" s="690">
        <v>6.2428808609310438E-2</v>
      </c>
      <c r="E24" s="690">
        <v>0.24045099526384395</v>
      </c>
      <c r="F24" s="690">
        <v>3.0854298637486797</v>
      </c>
      <c r="G24" s="690">
        <v>-0.37264794326252904</v>
      </c>
      <c r="H24" s="690">
        <v>0.13000307671226244</v>
      </c>
      <c r="I24" s="690">
        <v>-2.5338816601915812E-2</v>
      </c>
      <c r="J24" s="690">
        <v>0.35021158111484846</v>
      </c>
      <c r="K24" s="690">
        <v>-0.66289989332770849</v>
      </c>
      <c r="L24" s="690">
        <v>-1.5448613308621625E-2</v>
      </c>
      <c r="M24" s="690">
        <v>-0.13592974158927337</v>
      </c>
      <c r="N24" s="690">
        <v>0.26890776876436362</v>
      </c>
      <c r="O24" s="690">
        <v>-0.92715791041603191</v>
      </c>
      <c r="P24" s="690">
        <v>-0.20939332380973757</v>
      </c>
      <c r="Q24" s="690">
        <v>-0.24322737833987357</v>
      </c>
      <c r="R24" s="690">
        <v>-6.5856964524105513E-2</v>
      </c>
      <c r="S24" s="690">
        <v>1.3182026876060451E-2</v>
      </c>
      <c r="T24" s="690">
        <v>0.44631230904638181</v>
      </c>
      <c r="U24" s="690">
        <v>4.3142701012245224E-2</v>
      </c>
      <c r="V24" s="690">
        <v>0.34824281071341356</v>
      </c>
      <c r="W24" s="690">
        <v>0.86696551401764765</v>
      </c>
      <c r="X24" s="690">
        <v>1.2945804499084932</v>
      </c>
      <c r="Y24" s="690">
        <v>3.1676577617113533</v>
      </c>
      <c r="Z24" s="690">
        <v>3.3596190095543356E-2</v>
      </c>
      <c r="AA24" s="690">
        <v>0.86499816572545907</v>
      </c>
      <c r="AB24" s="690">
        <v>1.0636758932151347</v>
      </c>
    </row>
    <row r="25" spans="1:28">
      <c r="A25" s="613" t="s">
        <v>386</v>
      </c>
      <c r="B25" s="690">
        <v>0.65288020409527836</v>
      </c>
      <c r="C25" s="690">
        <v>0.11411131190802502</v>
      </c>
      <c r="D25" s="690">
        <v>-3.0777238757311684E-2</v>
      </c>
      <c r="E25" s="690">
        <v>-0.49903608661641985</v>
      </c>
      <c r="F25" s="690">
        <v>4.2401675499004519</v>
      </c>
      <c r="G25" s="690">
        <v>0.18779293498198188</v>
      </c>
      <c r="H25" s="690">
        <v>7.0009208664849554E-2</v>
      </c>
      <c r="I25" s="690">
        <v>-1.9806667788440428E-2</v>
      </c>
      <c r="J25" s="690">
        <v>0.19374930834568174</v>
      </c>
      <c r="K25" s="690">
        <v>0.39494772044642673</v>
      </c>
      <c r="L25" s="690">
        <v>0.44361591546387996</v>
      </c>
      <c r="M25" s="690">
        <v>-0.31854384181572898</v>
      </c>
      <c r="N25" s="690">
        <v>0.27364604556418054</v>
      </c>
      <c r="O25" s="690">
        <v>-0.41624402714061526</v>
      </c>
      <c r="P25" s="690">
        <v>0.15217372010532682</v>
      </c>
      <c r="Q25" s="690">
        <v>0.10935466448135944</v>
      </c>
      <c r="R25" s="690">
        <v>-0.18462774614135558</v>
      </c>
      <c r="S25" s="690">
        <v>0.11572582134036044</v>
      </c>
      <c r="T25" s="690">
        <v>0.44456399622623388</v>
      </c>
      <c r="U25" s="690">
        <v>3.6573947715067404E-2</v>
      </c>
      <c r="V25" s="690">
        <v>0.61897827160362084</v>
      </c>
      <c r="W25" s="690">
        <v>5.4337084822180204</v>
      </c>
      <c r="X25" s="690">
        <v>0.23717819062957277</v>
      </c>
      <c r="Y25" s="690">
        <v>4.6719123341045226</v>
      </c>
      <c r="Z25" s="690">
        <v>6.4914167767116018E-2</v>
      </c>
      <c r="AA25" s="690">
        <v>0.35829199293263231</v>
      </c>
      <c r="AB25" s="690">
        <v>2.1687729029104159</v>
      </c>
    </row>
    <row r="26" spans="1:28">
      <c r="A26" s="613" t="s">
        <v>387</v>
      </c>
      <c r="B26" s="690">
        <v>0.76898108737342608</v>
      </c>
      <c r="C26" s="690">
        <v>0.17615187229406593</v>
      </c>
      <c r="D26" s="690">
        <v>-6.0706583662024569E-2</v>
      </c>
      <c r="E26" s="690">
        <v>-5.6229097020699843E-2</v>
      </c>
      <c r="F26" s="690">
        <v>1.8396776479710077</v>
      </c>
      <c r="G26" s="690">
        <v>0.1698401782959125</v>
      </c>
      <c r="H26" s="690">
        <v>-1.6475696118179929E-2</v>
      </c>
      <c r="I26" s="690">
        <v>-2.5094528397706123E-2</v>
      </c>
      <c r="J26" s="690">
        <v>0.12514698851988956</v>
      </c>
      <c r="K26" s="690">
        <v>0.84772994264030277</v>
      </c>
      <c r="L26" s="690">
        <v>0.12788708424979423</v>
      </c>
      <c r="M26" s="690">
        <v>-0.27284423320526319</v>
      </c>
      <c r="N26" s="690">
        <v>0.2910963366331602</v>
      </c>
      <c r="O26" s="690">
        <v>0.58798556325222695</v>
      </c>
      <c r="P26" s="690">
        <v>-0.59026648082929012</v>
      </c>
      <c r="Q26" s="690">
        <v>0.16551619515476748</v>
      </c>
      <c r="R26" s="690">
        <v>3.0824235341752167E-2</v>
      </c>
      <c r="S26" s="690">
        <v>-0.30205297354555216</v>
      </c>
      <c r="T26" s="690">
        <v>0.2038382400647617</v>
      </c>
      <c r="U26" s="690">
        <v>4.2927704003264594E-2</v>
      </c>
      <c r="V26" s="690">
        <v>0.1681992773023083</v>
      </c>
      <c r="W26" s="690">
        <v>3.7404645344126615</v>
      </c>
      <c r="X26" s="690">
        <v>0.82819727898476703</v>
      </c>
      <c r="Y26" s="690">
        <v>2.0930945902709253</v>
      </c>
      <c r="Z26" s="690">
        <v>7.8000139736251084E-2</v>
      </c>
      <c r="AA26" s="690">
        <v>-0.24349959217798245</v>
      </c>
      <c r="AB26" s="690">
        <v>0.56389565715514323</v>
      </c>
    </row>
    <row r="27" spans="1:28">
      <c r="A27" s="613" t="s">
        <v>388</v>
      </c>
      <c r="B27" s="690">
        <v>1.2139012080999327</v>
      </c>
      <c r="C27" s="690">
        <v>0.13258813312638457</v>
      </c>
      <c r="D27" s="690">
        <v>-4.1780026133760285E-2</v>
      </c>
      <c r="E27" s="690">
        <v>-6.4985341711636516E-2</v>
      </c>
      <c r="F27" s="690">
        <v>1.8765952048937975</v>
      </c>
      <c r="G27" s="690">
        <v>1.64092608489841</v>
      </c>
      <c r="H27" s="690">
        <v>2.941577869913669E-2</v>
      </c>
      <c r="I27" s="690">
        <v>-2.1232767378904522E-2</v>
      </c>
      <c r="J27" s="690">
        <v>-0.52111347666894448</v>
      </c>
      <c r="K27" s="690">
        <v>0.73850482446017118</v>
      </c>
      <c r="L27" s="690">
        <v>-0.16999754380301707</v>
      </c>
      <c r="M27" s="690">
        <v>-0.10357723065457466</v>
      </c>
      <c r="N27" s="690">
        <v>0.69107069063785054</v>
      </c>
      <c r="O27" s="690">
        <v>-2.1435414850180221E-2</v>
      </c>
      <c r="P27" s="690">
        <v>-0.65541814803613041</v>
      </c>
      <c r="Q27" s="690">
        <v>0.17996355339677941</v>
      </c>
      <c r="R27" s="690">
        <v>0.24766691078385708</v>
      </c>
      <c r="S27" s="690">
        <v>0.11335964234820005</v>
      </c>
      <c r="T27" s="690">
        <v>0.59460478060339028</v>
      </c>
      <c r="U27" s="690">
        <v>3.3406729350896856E-2</v>
      </c>
      <c r="V27" s="690">
        <v>-1.6627471697862065E-2</v>
      </c>
      <c r="W27" s="690">
        <v>3.4287774177124781</v>
      </c>
      <c r="X27" s="690">
        <v>1.239723973380922</v>
      </c>
      <c r="Y27" s="690">
        <v>3.0045908244434889</v>
      </c>
      <c r="Z27" s="690">
        <v>0.19603371005214454</v>
      </c>
      <c r="AA27" s="690">
        <v>0.86293564783623611</v>
      </c>
      <c r="AB27" s="690">
        <v>-0.64632024200764748</v>
      </c>
    </row>
    <row r="28" spans="1:28">
      <c r="A28" s="613" t="s">
        <v>389</v>
      </c>
      <c r="B28" s="690">
        <v>0.78272048872156696</v>
      </c>
      <c r="C28" s="690">
        <v>0.12676643994055609</v>
      </c>
      <c r="D28" s="690">
        <v>-4.0877511900935859E-2</v>
      </c>
      <c r="E28" s="690">
        <v>4.1498569924976379E-2</v>
      </c>
      <c r="F28" s="690">
        <v>3.8293330026532049</v>
      </c>
      <c r="G28" s="690">
        <v>1.6073232240121693</v>
      </c>
      <c r="H28" s="690">
        <v>-0.16632839796572182</v>
      </c>
      <c r="I28" s="690">
        <v>-3.4710225116374976E-2</v>
      </c>
      <c r="J28" s="690">
        <v>-6.0531948120791365E-2</v>
      </c>
      <c r="K28" s="690">
        <v>0.46455196912293395</v>
      </c>
      <c r="L28" s="690">
        <v>-0.18795106682275792</v>
      </c>
      <c r="M28" s="690">
        <v>0.21690628849353968</v>
      </c>
      <c r="N28" s="690">
        <v>0.74160490523694755</v>
      </c>
      <c r="O28" s="690">
        <v>0.1269851545782352</v>
      </c>
      <c r="P28" s="690">
        <v>0.18763253309511652</v>
      </c>
      <c r="Q28" s="690">
        <v>0.14854163642574833</v>
      </c>
      <c r="R28" s="690">
        <v>0.18087211638764439</v>
      </c>
      <c r="S28" s="690">
        <v>1.2783131712560073E-2</v>
      </c>
      <c r="T28" s="690">
        <v>0.60631291529927611</v>
      </c>
      <c r="U28" s="690">
        <v>1.137511774127269E-2</v>
      </c>
      <c r="V28" s="690">
        <v>0.48519754936895482</v>
      </c>
      <c r="W28" s="690">
        <v>5.4298032517341834</v>
      </c>
      <c r="X28" s="690">
        <v>0.91010798668616444</v>
      </c>
      <c r="Y28" s="690">
        <v>5.1750856554624809</v>
      </c>
      <c r="Z28" s="690">
        <v>4.6431348733221689E-2</v>
      </c>
      <c r="AA28" s="690">
        <v>2.0612418568986426</v>
      </c>
      <c r="AB28" s="690">
        <v>3.5900787851588109E-2</v>
      </c>
    </row>
    <row r="29" spans="1:28">
      <c r="A29" s="613" t="s">
        <v>390</v>
      </c>
      <c r="B29" s="690">
        <v>0.64953823797273846</v>
      </c>
      <c r="C29" s="690">
        <v>0.11423929583469437</v>
      </c>
      <c r="D29" s="690">
        <v>5.6683681980161538E-3</v>
      </c>
      <c r="E29" s="690">
        <v>3.0997425862747351E-2</v>
      </c>
      <c r="F29" s="690">
        <v>1.756622168895303</v>
      </c>
      <c r="G29" s="690">
        <v>0.56380054847629868</v>
      </c>
      <c r="H29" s="690">
        <v>0.14494737894412923</v>
      </c>
      <c r="I29" s="690">
        <v>-9.3644646583811875E-3</v>
      </c>
      <c r="J29" s="690">
        <v>-0.80095619676950947</v>
      </c>
      <c r="K29" s="690">
        <v>0.17444748325502585</v>
      </c>
      <c r="L29" s="690">
        <v>0.17779757111626376</v>
      </c>
      <c r="M29" s="690">
        <v>0.40348667074534933</v>
      </c>
      <c r="N29" s="690">
        <v>0.65716553392076893</v>
      </c>
      <c r="O29" s="690">
        <v>0.11884029077998789</v>
      </c>
      <c r="P29" s="690">
        <v>0.68856877906991987</v>
      </c>
      <c r="Q29" s="690">
        <v>3.4776002016695978E-2</v>
      </c>
      <c r="R29" s="690">
        <v>9.3255044087492342E-2</v>
      </c>
      <c r="S29" s="690">
        <v>0.42977578908102876</v>
      </c>
      <c r="T29" s="690">
        <v>6.7195462847941506E-2</v>
      </c>
      <c r="U29" s="690">
        <v>1.7470006843531474E-2</v>
      </c>
      <c r="V29" s="690">
        <v>-3.5551739979944555E-2</v>
      </c>
      <c r="W29" s="690">
        <v>2.7025567683404921</v>
      </c>
      <c r="X29" s="690">
        <v>0.80044332786819661</v>
      </c>
      <c r="Y29" s="690">
        <v>1.6550494348878459</v>
      </c>
      <c r="Z29" s="690">
        <v>5.2372592950197631E-2</v>
      </c>
      <c r="AA29" s="690">
        <v>1.2922404671428185</v>
      </c>
      <c r="AB29" s="690">
        <v>7.9712444198740458E-3</v>
      </c>
    </row>
    <row r="30" spans="1:28">
      <c r="A30" s="613" t="s">
        <v>391</v>
      </c>
      <c r="B30" s="690">
        <v>0.43138993878673948</v>
      </c>
      <c r="C30" s="690">
        <v>0.17920240811859386</v>
      </c>
      <c r="D30" s="690">
        <v>-1.7898802245760678E-2</v>
      </c>
      <c r="E30" s="690">
        <v>5.2658285631504952E-2</v>
      </c>
      <c r="F30" s="690">
        <v>0.54796014399194248</v>
      </c>
      <c r="G30" s="690">
        <v>-0.78945537508367181</v>
      </c>
      <c r="H30" s="690">
        <v>0.26333963943461786</v>
      </c>
      <c r="I30" s="690">
        <v>-2.2369883306832494E-2</v>
      </c>
      <c r="J30" s="690">
        <v>-9.1840952000802389E-2</v>
      </c>
      <c r="K30" s="690">
        <v>0.1241985097318735</v>
      </c>
      <c r="L30" s="690">
        <v>1.0022881318598094</v>
      </c>
      <c r="M30" s="690">
        <v>0.42727742554373543</v>
      </c>
      <c r="N30" s="690">
        <v>2.0895389023249762</v>
      </c>
      <c r="O30" s="690">
        <v>4.4277601183892221E-2</v>
      </c>
      <c r="P30" s="690">
        <v>0.38038783576714696</v>
      </c>
      <c r="Q30" s="690">
        <v>-0.11779798096963456</v>
      </c>
      <c r="R30" s="690">
        <v>-2.7853492535838832E-2</v>
      </c>
      <c r="S30" s="690">
        <v>0.85494386158421998</v>
      </c>
      <c r="T30" s="690">
        <v>-0.19387778856512497</v>
      </c>
      <c r="U30" s="690">
        <v>5.9638599035099646E-2</v>
      </c>
      <c r="V30" s="690">
        <v>0.78379895473796246</v>
      </c>
      <c r="W30" s="690">
        <v>3.3378383180627225</v>
      </c>
      <c r="X30" s="690">
        <v>0.64535183029107934</v>
      </c>
      <c r="Y30" s="690">
        <v>-9.2366426964754597E-2</v>
      </c>
      <c r="Z30" s="690">
        <v>7.1843590401519081E-2</v>
      </c>
      <c r="AA30" s="690">
        <v>0.38572649088429001</v>
      </c>
      <c r="AB30" s="690">
        <v>0.86911594337920239</v>
      </c>
    </row>
    <row r="31" spans="1:28">
      <c r="A31" s="591" t="s">
        <v>392</v>
      </c>
      <c r="B31" s="690">
        <v>1.8865472812501134</v>
      </c>
      <c r="C31" s="690">
        <v>0.13490371560671535</v>
      </c>
      <c r="D31" s="690">
        <v>-9.0853232978105186E-2</v>
      </c>
      <c r="E31" s="690">
        <v>0.13990594998257846</v>
      </c>
      <c r="F31" s="690">
        <v>0.21973252673893759</v>
      </c>
      <c r="G31" s="690">
        <v>0.3242960091010233</v>
      </c>
      <c r="H31" s="690">
        <v>0.21416322307073915</v>
      </c>
      <c r="I31" s="690">
        <v>-3.1851248070099036E-2</v>
      </c>
      <c r="J31" s="690">
        <v>-0.20621465727070001</v>
      </c>
      <c r="K31" s="690">
        <v>1.5521148476916411</v>
      </c>
      <c r="L31" s="690">
        <v>1.5528468606472219</v>
      </c>
      <c r="M31" s="690">
        <v>0.18744789151266425</v>
      </c>
      <c r="N31" s="690">
        <v>0.58242075992072595</v>
      </c>
      <c r="O31" s="690">
        <v>0.34045284947507898</v>
      </c>
      <c r="P31" s="690">
        <v>-0.23229807413818387</v>
      </c>
      <c r="Q31" s="690">
        <v>-0.58560111145005056</v>
      </c>
      <c r="R31" s="690">
        <v>0.36894842115862386</v>
      </c>
      <c r="S31" s="690">
        <v>0.53008942674507187</v>
      </c>
      <c r="T31" s="690">
        <v>-5.7068307907517671E-2</v>
      </c>
      <c r="U31" s="690">
        <v>-0.20814565429767193</v>
      </c>
      <c r="V31" s="690">
        <v>-0.2008871572336042</v>
      </c>
      <c r="W31" s="690">
        <v>3.0746846291272742</v>
      </c>
      <c r="X31" s="690">
        <v>2.0705037138613078</v>
      </c>
      <c r="Y31" s="690">
        <v>0.52012585356990715</v>
      </c>
      <c r="Z31" s="690">
        <v>1.873290243903146E-2</v>
      </c>
      <c r="AA31" s="690">
        <v>0.57761128589654898</v>
      </c>
      <c r="AB31" s="690">
        <v>-0.16602323485320786</v>
      </c>
    </row>
    <row r="32" spans="1:28">
      <c r="A32" s="591" t="s">
        <v>393</v>
      </c>
      <c r="B32" s="690">
        <v>0.92845401602224387</v>
      </c>
      <c r="C32" s="690">
        <v>0.12499533368708711</v>
      </c>
      <c r="D32" s="690">
        <v>-0.15944430265717305</v>
      </c>
      <c r="E32" s="690">
        <v>5.397475927407043E-2</v>
      </c>
      <c r="F32" s="690">
        <v>-0.47121365180948815</v>
      </c>
      <c r="G32" s="690">
        <v>-2.1896486515527935</v>
      </c>
      <c r="H32" s="690">
        <v>0.21476573596661103</v>
      </c>
      <c r="I32" s="690">
        <v>-6.4177693603949523E-2</v>
      </c>
      <c r="J32" s="690">
        <v>4.8605548737652632E-2</v>
      </c>
      <c r="K32" s="690">
        <v>-3.2868255230558372</v>
      </c>
      <c r="L32" s="690">
        <v>-2.5281584574842335</v>
      </c>
      <c r="M32" s="690">
        <v>7.0505310928315357E-2</v>
      </c>
      <c r="N32" s="690">
        <v>0.88391607897199265</v>
      </c>
      <c r="O32" s="690">
        <v>0.54454037034016256</v>
      </c>
      <c r="P32" s="690">
        <v>0.37121367350921813</v>
      </c>
      <c r="Q32" s="690">
        <v>0.21911235091714873</v>
      </c>
      <c r="R32" s="690">
        <v>6.5763428153507247E-2</v>
      </c>
      <c r="S32" s="690">
        <v>0.39064696602351789</v>
      </c>
      <c r="T32" s="690">
        <v>-0.29103779917168332</v>
      </c>
      <c r="U32" s="690">
        <v>-4.2953719306188742E-2</v>
      </c>
      <c r="V32" s="690">
        <v>-0.52534524019535045</v>
      </c>
      <c r="W32" s="690">
        <v>-6.552093594366319</v>
      </c>
      <c r="X32" s="690">
        <v>0.9479798063262278</v>
      </c>
      <c r="Y32" s="690">
        <v>-2.461668712261968</v>
      </c>
      <c r="Z32" s="690">
        <v>8.9116729265354671E-3</v>
      </c>
      <c r="AA32" s="690">
        <v>3.0737167753203981E-2</v>
      </c>
      <c r="AB32" s="690">
        <v>-0.44732364899890087</v>
      </c>
    </row>
    <row r="33" spans="1:28">
      <c r="A33" s="591" t="s">
        <v>394</v>
      </c>
      <c r="B33" s="690">
        <v>0.43437353245526655</v>
      </c>
      <c r="C33" s="690">
        <v>0.11548033992237036</v>
      </c>
      <c r="D33" s="690">
        <v>-0.11773856165424483</v>
      </c>
      <c r="E33" s="690">
        <v>0.12347820579233977</v>
      </c>
      <c r="F33" s="690">
        <v>-3.307329747563819</v>
      </c>
      <c r="G33" s="690">
        <v>0.17562113277567754</v>
      </c>
      <c r="H33" s="690">
        <v>0.10144979807245411</v>
      </c>
      <c r="I33" s="690">
        <v>0.11434459642847797</v>
      </c>
      <c r="J33" s="690">
        <v>0.23061501449350721</v>
      </c>
      <c r="K33" s="690">
        <v>-1.1973479644903311</v>
      </c>
      <c r="L33" s="690">
        <v>-2.002841967729009</v>
      </c>
      <c r="M33" s="690">
        <v>0.31506394938290139</v>
      </c>
      <c r="N33" s="690">
        <v>1.0586151147285945</v>
      </c>
      <c r="O33" s="690">
        <v>0.25951281262929871</v>
      </c>
      <c r="P33" s="690">
        <v>0.23595319355654543</v>
      </c>
      <c r="Q33" s="690">
        <v>-7.2672713860601923E-2</v>
      </c>
      <c r="R33" s="690">
        <v>9.0667280390877528E-2</v>
      </c>
      <c r="S33" s="690">
        <v>0.13818380204795774</v>
      </c>
      <c r="T33" s="690">
        <v>0.19665181109543811</v>
      </c>
      <c r="U33" s="690">
        <v>-0.21199676309266716</v>
      </c>
      <c r="V33" s="690">
        <v>6.2569637757153254E-2</v>
      </c>
      <c r="W33" s="690">
        <v>-2.8442108587796859</v>
      </c>
      <c r="X33" s="690">
        <v>0.55559351651573197</v>
      </c>
      <c r="Y33" s="690">
        <v>-2.6852992057937031</v>
      </c>
      <c r="Z33" s="690">
        <v>2.0862747643056158E-2</v>
      </c>
      <c r="AA33" s="690">
        <v>-1.2601508747938335</v>
      </c>
      <c r="AB33" s="690">
        <v>-0.83538023818256535</v>
      </c>
    </row>
    <row r="34" spans="1:28">
      <c r="A34" s="591" t="s">
        <v>395</v>
      </c>
      <c r="B34" s="690">
        <v>1.6809555598200872</v>
      </c>
      <c r="C34" s="690">
        <v>0.17493563924900624</v>
      </c>
      <c r="D34" s="690">
        <v>-9.6944055707363669E-2</v>
      </c>
      <c r="E34" s="690">
        <v>0.16205361557142225</v>
      </c>
      <c r="F34" s="690">
        <v>-2.4115005408253216</v>
      </c>
      <c r="G34" s="690">
        <v>2.4346132433918752</v>
      </c>
      <c r="H34" s="690">
        <v>-4.1851050600230526E-2</v>
      </c>
      <c r="I34" s="690">
        <v>1.5919486896614665E-2</v>
      </c>
      <c r="J34" s="690">
        <v>0.84119973007359961</v>
      </c>
      <c r="K34" s="690">
        <v>1.6551408542041341</v>
      </c>
      <c r="L34" s="690">
        <v>-2.3360254719642208</v>
      </c>
      <c r="M34" s="690">
        <v>0.30485234227827573</v>
      </c>
      <c r="N34" s="690">
        <v>0.17428877887446292</v>
      </c>
      <c r="O34" s="690">
        <v>0.35890659159896382</v>
      </c>
      <c r="P34" s="690">
        <v>4.0820621482177938E-2</v>
      </c>
      <c r="Q34" s="690">
        <v>0.15967100773987644</v>
      </c>
      <c r="R34" s="690">
        <v>0.73848551558371356</v>
      </c>
      <c r="S34" s="690">
        <v>0.18515368417055983</v>
      </c>
      <c r="T34" s="690">
        <v>0.72702669938146125</v>
      </c>
      <c r="U34" s="690">
        <v>-0.31610431068465406</v>
      </c>
      <c r="V34" s="690">
        <v>-0.14884453219892679</v>
      </c>
      <c r="W34" s="690">
        <v>2.4734339968977896</v>
      </c>
      <c r="X34" s="690">
        <v>1.9210007589331513</v>
      </c>
      <c r="Y34" s="690">
        <v>0.83838086893654595</v>
      </c>
      <c r="Z34" s="690">
        <v>4.4706871637790246E-2</v>
      </c>
      <c r="AA34" s="690">
        <v>-0.86647601505076988</v>
      </c>
      <c r="AB34" s="690">
        <v>-1.4091730509494873</v>
      </c>
    </row>
    <row r="35" spans="1:28">
      <c r="A35" s="591" t="s">
        <v>396</v>
      </c>
      <c r="B35" s="690">
        <v>0.85576836657400079</v>
      </c>
      <c r="C35" s="690">
        <v>0.1308069294823114</v>
      </c>
      <c r="D35" s="690">
        <v>-1.8313854584752834E-2</v>
      </c>
      <c r="E35" s="690">
        <v>-0.12372063296800179</v>
      </c>
      <c r="F35" s="690">
        <v>-1.5410977998831161</v>
      </c>
      <c r="G35" s="690">
        <v>0.37527000012702744</v>
      </c>
      <c r="H35" s="690">
        <v>-3.8599694716752869E-2</v>
      </c>
      <c r="I35" s="690">
        <v>6.2866776417646961E-3</v>
      </c>
      <c r="J35" s="690">
        <v>1.0884498718105877</v>
      </c>
      <c r="K35" s="690">
        <v>0.88748829902433268</v>
      </c>
      <c r="L35" s="690">
        <v>-0.14764103877696583</v>
      </c>
      <c r="M35" s="690">
        <v>0.17553006527573178</v>
      </c>
      <c r="N35" s="690">
        <v>0.99782795874617891</v>
      </c>
      <c r="O35" s="690">
        <v>0.12621165365876325</v>
      </c>
      <c r="P35" s="690">
        <v>0.34469798446902028</v>
      </c>
      <c r="Q35" s="690">
        <v>-6.1685129089384012E-2</v>
      </c>
      <c r="R35" s="690">
        <v>0.69472512008944387</v>
      </c>
      <c r="S35" s="690">
        <v>-0.31111429552038689</v>
      </c>
      <c r="T35" s="690">
        <v>0.18922806913822174</v>
      </c>
      <c r="U35" s="690">
        <v>0.22181287431977348</v>
      </c>
      <c r="V35" s="690">
        <v>5.1029166997199345E-2</v>
      </c>
      <c r="W35" s="690">
        <v>3.5786793917442217</v>
      </c>
      <c r="X35" s="690">
        <v>0.84454080850355473</v>
      </c>
      <c r="Y35" s="690">
        <v>-0.10969094502048468</v>
      </c>
      <c r="Z35" s="690">
        <v>0.18892270473371472</v>
      </c>
      <c r="AA35" s="690">
        <v>-0.95489959999906837</v>
      </c>
      <c r="AB35" s="690">
        <v>-1.2673029718977178</v>
      </c>
    </row>
    <row r="36" spans="1:28">
      <c r="A36" s="591" t="s">
        <v>397</v>
      </c>
      <c r="B36" s="690">
        <v>1.85604738491351</v>
      </c>
      <c r="C36" s="690">
        <v>0.13756795832034346</v>
      </c>
      <c r="D36" s="690">
        <v>0.10702114575622187</v>
      </c>
      <c r="E36" s="690">
        <v>0.1211135683190071</v>
      </c>
      <c r="F36" s="690">
        <v>-3.582887473890545</v>
      </c>
      <c r="G36" s="690">
        <v>0.89960083664388724</v>
      </c>
      <c r="H36" s="690">
        <v>0.14068109888957361</v>
      </c>
      <c r="I36" s="690">
        <v>0.14736802033216617</v>
      </c>
      <c r="J36" s="690">
        <v>0.46676584942931471</v>
      </c>
      <c r="K36" s="690">
        <v>0.28374136298151936</v>
      </c>
      <c r="L36" s="690">
        <v>0.13815463163432651</v>
      </c>
      <c r="M36" s="690">
        <v>0.47505348775263945</v>
      </c>
      <c r="N36" s="690">
        <v>1.2144022802775782</v>
      </c>
      <c r="O36" s="690">
        <v>0.11881202434605827</v>
      </c>
      <c r="P36" s="690">
        <v>0.18106043601378921</v>
      </c>
      <c r="Q36" s="690">
        <v>0.37173825673015903</v>
      </c>
      <c r="R36" s="690">
        <v>1.1169882077352418</v>
      </c>
      <c r="S36" s="690">
        <v>-0.27908115861305471</v>
      </c>
      <c r="T36" s="690">
        <v>0.58993134203700537</v>
      </c>
      <c r="U36" s="690">
        <v>9.1689632063644444E-2</v>
      </c>
      <c r="V36" s="690">
        <v>-0.12005724930062416</v>
      </c>
      <c r="W36" s="690">
        <v>3.0678836643978755</v>
      </c>
      <c r="X36" s="690">
        <v>2.2217500573090825</v>
      </c>
      <c r="Y36" s="690">
        <v>-1.9284716685955967</v>
      </c>
      <c r="Z36" s="690">
        <v>7.6146188890543198E-2</v>
      </c>
      <c r="AA36" s="690">
        <v>-1.5317718791567549</v>
      </c>
      <c r="AB36" s="690">
        <v>-1.952156133311495</v>
      </c>
    </row>
    <row r="37" spans="1:28">
      <c r="A37" s="591" t="s">
        <v>398</v>
      </c>
      <c r="B37" s="690">
        <v>0.96099519449950532</v>
      </c>
      <c r="C37" s="690">
        <v>0.12653408335891664</v>
      </c>
      <c r="D37" s="690">
        <v>4.5121574068709758E-2</v>
      </c>
      <c r="E37" s="690">
        <v>0.31932502295538417</v>
      </c>
      <c r="F37" s="690">
        <v>-1.4306577249642844</v>
      </c>
      <c r="G37" s="690">
        <v>0.9123088828965904</v>
      </c>
      <c r="H37" s="690">
        <v>0.11247423118756271</v>
      </c>
      <c r="I37" s="690">
        <v>0.11710052713086447</v>
      </c>
      <c r="J37" s="690">
        <v>0.1690583389174643</v>
      </c>
      <c r="K37" s="690">
        <v>0.43655450430688869</v>
      </c>
      <c r="L37" s="690">
        <v>0.19498486126152431</v>
      </c>
      <c r="M37" s="690">
        <v>0.50397432130551267</v>
      </c>
      <c r="N37" s="690">
        <v>1.4934971615903672</v>
      </c>
      <c r="O37" s="690">
        <v>5.0093516539859891E-2</v>
      </c>
      <c r="P37" s="690">
        <v>-0.55524838912885421</v>
      </c>
      <c r="Q37" s="690">
        <v>0.34571232734414947</v>
      </c>
      <c r="R37" s="690">
        <v>1.5260998346918571</v>
      </c>
      <c r="S37" s="690">
        <v>-6.6914996578301258E-2</v>
      </c>
      <c r="T37" s="690">
        <v>0.50973946917833846</v>
      </c>
      <c r="U37" s="690">
        <v>0.12649275055734066</v>
      </c>
      <c r="V37" s="690">
        <v>-0.14082451357252712</v>
      </c>
      <c r="W37" s="690">
        <v>3.7651740646696639</v>
      </c>
      <c r="X37" s="690">
        <v>1.4519758748825151</v>
      </c>
      <c r="Y37" s="690">
        <v>-0.11971574483180798</v>
      </c>
      <c r="Z37" s="690">
        <v>0.14693402271595113</v>
      </c>
      <c r="AA37" s="690">
        <v>-0.77908928654637122</v>
      </c>
      <c r="AB37" s="690">
        <v>-1.8586057069974016</v>
      </c>
    </row>
    <row r="38" spans="1:28">
      <c r="A38" s="591" t="s">
        <v>399</v>
      </c>
      <c r="B38" s="690">
        <v>1.8575566970069928</v>
      </c>
      <c r="C38" s="690">
        <v>0.18372154127587942</v>
      </c>
      <c r="D38" s="690">
        <v>6.8297928536443189E-2</v>
      </c>
      <c r="E38" s="690">
        <v>0.24548721683573665</v>
      </c>
      <c r="F38" s="690">
        <v>-0.92788169553223965</v>
      </c>
      <c r="G38" s="690">
        <v>1.6031666062858596</v>
      </c>
      <c r="H38" s="690">
        <v>0.2096336579691179</v>
      </c>
      <c r="I38" s="690">
        <v>0.19933656913279549</v>
      </c>
      <c r="J38" s="690">
        <v>0.12791871132136662</v>
      </c>
      <c r="K38" s="690">
        <v>0.75112164021929595</v>
      </c>
      <c r="L38" s="690">
        <v>0.24818933190591816</v>
      </c>
      <c r="M38" s="690">
        <v>0.45896381986556634</v>
      </c>
      <c r="N38" s="690">
        <v>1.1004877937482669</v>
      </c>
      <c r="O38" s="690">
        <v>0.12265042658985552</v>
      </c>
      <c r="P38" s="690">
        <v>0.33823772344314912</v>
      </c>
      <c r="Q38" s="690">
        <v>-0.14012439446430008</v>
      </c>
      <c r="R38" s="690">
        <v>0.32307797479540024</v>
      </c>
      <c r="S38" s="690">
        <v>-1.0562803764561602E-2</v>
      </c>
      <c r="T38" s="690">
        <v>-0.38607774364109437</v>
      </c>
      <c r="U38" s="690">
        <v>-1.9043531740210933E-2</v>
      </c>
      <c r="V38" s="690">
        <v>-0.22719387320348094</v>
      </c>
      <c r="W38" s="690">
        <v>4.5007707577082785</v>
      </c>
      <c r="X38" s="690">
        <v>2.3550633836550534</v>
      </c>
      <c r="Y38" s="690">
        <v>1.2121738491768956</v>
      </c>
      <c r="Z38" s="690">
        <v>0.27277890813451172</v>
      </c>
      <c r="AA38" s="690">
        <v>-0.81419184260494926</v>
      </c>
      <c r="AB38" s="690">
        <v>-1.4712827382272118</v>
      </c>
    </row>
    <row r="39" spans="1:28">
      <c r="A39" s="608" t="s">
        <v>442</v>
      </c>
      <c r="B39" s="690">
        <v>0.64708126397012189</v>
      </c>
      <c r="C39" s="690">
        <v>0.13523968410830497</v>
      </c>
      <c r="D39" s="690">
        <v>-1.6307035679303582E-3</v>
      </c>
      <c r="E39" s="690">
        <v>0.18500281817113762</v>
      </c>
      <c r="F39" s="690">
        <v>-0.1670827529745077</v>
      </c>
      <c r="G39" s="690">
        <v>0.27601818171172821</v>
      </c>
      <c r="H39" s="690">
        <v>8.5137573670019395E-2</v>
      </c>
      <c r="I39" s="690">
        <v>1.3246290598072306E-2</v>
      </c>
      <c r="J39" s="690">
        <v>-0.40113445247554674</v>
      </c>
      <c r="K39" s="690">
        <v>0.32144878105771935</v>
      </c>
      <c r="L39" s="690">
        <v>-3.6606059018562932E-2</v>
      </c>
      <c r="M39" s="690">
        <v>0.30750504884088958</v>
      </c>
      <c r="N39" s="690">
        <v>1.1811649317729358</v>
      </c>
      <c r="O39" s="690">
        <v>0.33195449315283498</v>
      </c>
      <c r="P39" s="690">
        <v>5.258754646242543E-2</v>
      </c>
      <c r="Q39" s="690">
        <v>8.3611914442069217E-3</v>
      </c>
      <c r="R39" s="690">
        <v>-0.12764201997027258</v>
      </c>
      <c r="S39" s="690">
        <v>0.15878774020364725</v>
      </c>
      <c r="T39" s="690">
        <v>0.14124674196022988</v>
      </c>
      <c r="U39" s="690">
        <v>1.7861623715330857E-2</v>
      </c>
      <c r="V39" s="690">
        <v>0.14254006869963248</v>
      </c>
      <c r="W39" s="690">
        <v>2.7376496144956115</v>
      </c>
      <c r="X39" s="690">
        <v>0.96569306268163191</v>
      </c>
      <c r="Y39" s="690">
        <v>-0.19381515947024472</v>
      </c>
      <c r="Z39" s="690">
        <v>3.5393847764296084E-2</v>
      </c>
      <c r="AA39" s="690">
        <v>-0.60594047457779365</v>
      </c>
      <c r="AB39" s="690">
        <v>5.9235527283784839E-2</v>
      </c>
    </row>
    <row r="40" spans="1:28">
      <c r="A40" s="608" t="s">
        <v>443</v>
      </c>
      <c r="B40" s="690">
        <v>0.58479620431906165</v>
      </c>
      <c r="C40" s="690">
        <v>0.14145614156776753</v>
      </c>
      <c r="D40" s="690">
        <v>-3.1298924160995767E-3</v>
      </c>
      <c r="E40" s="690">
        <v>8.3654623550794505E-2</v>
      </c>
      <c r="F40" s="690">
        <v>0.96773606493662789</v>
      </c>
      <c r="G40" s="690">
        <v>0.66668760920692427</v>
      </c>
      <c r="H40" s="690">
        <v>-3.526689513152486E-2</v>
      </c>
      <c r="I40" s="690">
        <v>-1.371432047569323E-2</v>
      </c>
      <c r="J40" s="690">
        <v>-0.19936893773470216</v>
      </c>
      <c r="K40" s="690">
        <v>9.3966397190542769E-2</v>
      </c>
      <c r="L40" s="690">
        <v>5.6011236458951362E-2</v>
      </c>
      <c r="M40" s="690">
        <v>6.3672301355143054E-2</v>
      </c>
      <c r="N40" s="690">
        <v>0.68607481669464465</v>
      </c>
      <c r="O40" s="690">
        <v>0.40785393366285549</v>
      </c>
      <c r="P40" s="690">
        <v>-4.181604878550077E-2</v>
      </c>
      <c r="Q40" s="690">
        <v>-0.17174284899632075</v>
      </c>
      <c r="R40" s="690">
        <v>0.36295404531262054</v>
      </c>
      <c r="S40" s="690">
        <v>0.54332486506566224</v>
      </c>
      <c r="T40" s="690">
        <v>0.41140530770791195</v>
      </c>
      <c r="U40" s="690">
        <v>6.543102369139824E-3</v>
      </c>
      <c r="V40" s="690">
        <v>0.29683211550066768</v>
      </c>
      <c r="W40" s="690">
        <v>4.0025377933795268</v>
      </c>
      <c r="X40" s="690">
        <v>0.80677707702152124</v>
      </c>
      <c r="Y40" s="690">
        <v>1.3860735208016273</v>
      </c>
      <c r="Z40" s="690">
        <v>1.6417214912318612E-2</v>
      </c>
      <c r="AA40" s="690">
        <v>-1.1044960749205324</v>
      </c>
      <c r="AB40" s="690">
        <v>1.1113088659622643</v>
      </c>
    </row>
    <row r="41" spans="1:28">
      <c r="A41" s="608" t="s">
        <v>444</v>
      </c>
      <c r="B41" s="690">
        <v>0.57366318988033238</v>
      </c>
      <c r="C41" s="690">
        <v>0.12743464295029347</v>
      </c>
      <c r="D41" s="690">
        <v>5.1862395231286711E-2</v>
      </c>
      <c r="E41" s="690">
        <v>0.12636857867338794</v>
      </c>
      <c r="F41" s="690">
        <v>1.9784811780557343</v>
      </c>
      <c r="G41" s="690">
        <v>-0.88966497537142974</v>
      </c>
      <c r="H41" s="690">
        <v>-5.911381224623935E-2</v>
      </c>
      <c r="I41" s="690">
        <v>-1.9888239962276406E-2</v>
      </c>
      <c r="J41" s="690">
        <v>-0.78591807610905629</v>
      </c>
      <c r="K41" s="690">
        <v>-0.20194600645315358</v>
      </c>
      <c r="L41" s="690">
        <v>-8.949116379471346E-2</v>
      </c>
      <c r="M41" s="690">
        <v>0.35207384449788243</v>
      </c>
      <c r="N41" s="690">
        <v>1.0214767938919407</v>
      </c>
      <c r="O41" s="690">
        <v>0.37370970998202863</v>
      </c>
      <c r="P41" s="690">
        <v>-5.2468257755111235E-2</v>
      </c>
      <c r="Q41" s="690">
        <v>-0.15746658250949003</v>
      </c>
      <c r="R41" s="690">
        <v>0.20108661715422094</v>
      </c>
      <c r="S41" s="690">
        <v>0.43324139502381376</v>
      </c>
      <c r="T41" s="690">
        <v>0.25472077565357615</v>
      </c>
      <c r="U41" s="690">
        <v>-8.5332529357786749E-2</v>
      </c>
      <c r="V41" s="690">
        <v>0.17849571296177819</v>
      </c>
      <c r="W41" s="690">
        <v>2.1673576237833019</v>
      </c>
      <c r="X41" s="690">
        <v>0.87932880673530067</v>
      </c>
      <c r="Y41" s="690">
        <v>0.22389607436673459</v>
      </c>
      <c r="Z41" s="690">
        <v>2.9350775355087132E-2</v>
      </c>
      <c r="AA41" s="690">
        <v>-0.52818496526136571</v>
      </c>
      <c r="AB41" s="690">
        <v>1.6318489810094885</v>
      </c>
    </row>
    <row r="42" spans="1:28">
      <c r="A42" s="608" t="s">
        <v>445</v>
      </c>
      <c r="B42" s="690">
        <v>0.62167273210115459</v>
      </c>
      <c r="C42" s="690">
        <v>0.17954687497592201</v>
      </c>
      <c r="D42" s="690">
        <v>2.7548555323712587E-2</v>
      </c>
      <c r="E42" s="690">
        <v>-1.7679774313366044E-2</v>
      </c>
      <c r="F42" s="690">
        <v>1.6556161190854604</v>
      </c>
      <c r="G42" s="690">
        <v>-1.126910665012961</v>
      </c>
      <c r="H42" s="690">
        <v>-0.17598628520625462</v>
      </c>
      <c r="I42" s="690">
        <v>-8.0184096154442039E-2</v>
      </c>
      <c r="J42" s="690">
        <v>-0.69703655291586486</v>
      </c>
      <c r="K42" s="690">
        <v>0.27489049203270166</v>
      </c>
      <c r="L42" s="690">
        <v>7.1397844454852852E-2</v>
      </c>
      <c r="M42" s="690">
        <v>0.17404233917491468</v>
      </c>
      <c r="N42" s="690">
        <v>1.07075591214462</v>
      </c>
      <c r="O42" s="690">
        <v>0.55427753219888343</v>
      </c>
      <c r="P42" s="690">
        <v>-0.11560362526568056</v>
      </c>
      <c r="Q42" s="690">
        <v>-4.4007474613415101E-2</v>
      </c>
      <c r="R42" s="690">
        <v>0.58276830273583313</v>
      </c>
      <c r="S42" s="690">
        <v>0.46265473553865033</v>
      </c>
      <c r="T42" s="690">
        <v>0.23826221117673693</v>
      </c>
      <c r="U42" s="690">
        <v>6.5279993307132342E-3</v>
      </c>
      <c r="V42" s="690">
        <v>0.16401759009668115</v>
      </c>
      <c r="W42" s="690">
        <v>1.9209551994372549</v>
      </c>
      <c r="X42" s="690">
        <v>0.81108838808742223</v>
      </c>
      <c r="Y42" s="690">
        <v>-0.42450148020406658</v>
      </c>
      <c r="Z42" s="690">
        <v>-1.4856047535241333E-2</v>
      </c>
      <c r="AA42" s="690">
        <v>-0.11491344900700902</v>
      </c>
      <c r="AB42" s="690">
        <v>1.6002716918019153</v>
      </c>
    </row>
    <row r="43" spans="1:28">
      <c r="A43" s="540" t="s">
        <v>404</v>
      </c>
      <c r="B43" s="690">
        <v>1.0975300752568016</v>
      </c>
      <c r="C43" s="690">
        <v>0.16363722089653684</v>
      </c>
      <c r="D43" s="690">
        <v>-2.9309878725452536E-2</v>
      </c>
      <c r="E43" s="690">
        <v>-2.8378106798811354E-2</v>
      </c>
      <c r="F43" s="690">
        <v>2.6943496763789442E-2</v>
      </c>
      <c r="G43" s="690">
        <v>-0.19333054529664978</v>
      </c>
      <c r="H43" s="690">
        <v>4.3367308945514431E-2</v>
      </c>
      <c r="I43" s="690">
        <v>-2.4905289297877591E-2</v>
      </c>
      <c r="J43" s="690">
        <v>-0.57208063821989974</v>
      </c>
      <c r="K43" s="690">
        <v>-0.31707149488764041</v>
      </c>
      <c r="L43" s="690">
        <v>5.4895077157475589E-2</v>
      </c>
      <c r="M43" s="690">
        <v>0.37079519462626398</v>
      </c>
      <c r="N43" s="690">
        <v>0.92059463708524991</v>
      </c>
      <c r="O43" s="690">
        <v>0.41293939747314623</v>
      </c>
      <c r="P43" s="690">
        <v>3.2437641225628269E-2</v>
      </c>
      <c r="Q43" s="690">
        <v>2.8226785803873632E-2</v>
      </c>
      <c r="R43" s="690">
        <v>0.35544332709250614</v>
      </c>
      <c r="S43" s="690">
        <v>0.31938107583481623</v>
      </c>
      <c r="T43" s="690">
        <v>0.33699388794331125</v>
      </c>
      <c r="U43" s="690">
        <v>5.1155320110653844E-2</v>
      </c>
      <c r="V43" s="690">
        <v>0.10964599819953504</v>
      </c>
      <c r="W43" s="690">
        <v>2.1058803144993674</v>
      </c>
      <c r="X43" s="690">
        <v>1.2034793106290738</v>
      </c>
      <c r="Y43" s="690">
        <v>-0.72000566710512426</v>
      </c>
      <c r="Z43" s="690">
        <v>2.3857746030664633E-3</v>
      </c>
      <c r="AA43" s="690">
        <v>-0.93491953506657977</v>
      </c>
      <c r="AB43" s="690">
        <v>0.6633220069152499</v>
      </c>
    </row>
    <row r="44" spans="1:28">
      <c r="A44" s="608" t="s">
        <v>405</v>
      </c>
      <c r="B44" s="690">
        <v>1.0315193000513427</v>
      </c>
      <c r="C44" s="690">
        <v>0.17173717171935141</v>
      </c>
      <c r="D44" s="690">
        <v>-8.2706808554528222E-2</v>
      </c>
      <c r="E44" s="690">
        <v>0.13345342044821276</v>
      </c>
      <c r="F44" s="690">
        <v>-0.31832623642953528</v>
      </c>
      <c r="G44" s="690">
        <v>-4.5381460308144564E-2</v>
      </c>
      <c r="H44" s="690">
        <v>-6.9626236196802194E-2</v>
      </c>
      <c r="I44" s="690">
        <v>-1.3697270052096108E-2</v>
      </c>
      <c r="J44" s="690">
        <v>-0.96463967419670704</v>
      </c>
      <c r="K44" s="690">
        <v>-0.29659575188419152</v>
      </c>
      <c r="L44" s="690">
        <v>2.713447578417174E-2</v>
      </c>
      <c r="M44" s="690">
        <v>-6.8819185594099191E-2</v>
      </c>
      <c r="N44" s="690">
        <v>1.3333487969269153</v>
      </c>
      <c r="O44" s="690">
        <v>0.21511787225486551</v>
      </c>
      <c r="P44" s="690">
        <v>4.440513724002438E-2</v>
      </c>
      <c r="Q44" s="690">
        <v>4.497008071099963E-2</v>
      </c>
      <c r="R44" s="690">
        <v>0.28824707524288262</v>
      </c>
      <c r="S44" s="690">
        <v>0.2663091575068906</v>
      </c>
      <c r="T44" s="690">
        <v>0.32262484552130716</v>
      </c>
      <c r="U44" s="690">
        <v>4.6873426985881247E-2</v>
      </c>
      <c r="V44" s="690">
        <v>4.5242507962072319E-2</v>
      </c>
      <c r="W44" s="690">
        <v>0.61005813902593409</v>
      </c>
      <c r="X44" s="690">
        <v>1.2540030836643823</v>
      </c>
      <c r="Y44" s="690">
        <v>-1.4116708771832889</v>
      </c>
      <c r="Z44" s="690">
        <v>9.318491882320902E-3</v>
      </c>
      <c r="AA44" s="690">
        <v>-0.35266931826333781</v>
      </c>
      <c r="AB44" s="690">
        <v>2.4037420375030163E-3</v>
      </c>
    </row>
    <row r="45" spans="1:28">
      <c r="A45" s="608" t="s">
        <v>414</v>
      </c>
      <c r="B45" s="690">
        <v>1.0173736298997391</v>
      </c>
      <c r="C45" s="690">
        <v>0.15639117156485502</v>
      </c>
      <c r="D45" s="690">
        <v>-0.11156592829645325</v>
      </c>
      <c r="E45" s="690">
        <v>9.4346363871229244E-2</v>
      </c>
      <c r="F45" s="690">
        <v>-0.86717877588403847</v>
      </c>
      <c r="G45" s="690">
        <v>0.22553375365007117</v>
      </c>
      <c r="H45" s="690">
        <v>-0.2839954799245385</v>
      </c>
      <c r="I45" s="690">
        <v>5.8687758248880825E-2</v>
      </c>
      <c r="J45" s="690">
        <v>-0.74683311447641509</v>
      </c>
      <c r="K45" s="690">
        <v>0.26090036518164833</v>
      </c>
      <c r="L45" s="690">
        <v>0.13715641123204766</v>
      </c>
      <c r="M45" s="690">
        <v>0.32594060238384187</v>
      </c>
      <c r="N45" s="690">
        <v>1.0993283144335035</v>
      </c>
      <c r="O45" s="690">
        <v>8.8720667089197569E-2</v>
      </c>
      <c r="P45" s="690">
        <v>4.8493838860523095E-2</v>
      </c>
      <c r="Q45" s="690">
        <v>8.3089292607589113E-2</v>
      </c>
      <c r="R45" s="690">
        <v>6.2435127440049115E-2</v>
      </c>
      <c r="S45" s="690">
        <v>6.3602222861492475E-2</v>
      </c>
      <c r="T45" s="690">
        <v>0.11542941097389353</v>
      </c>
      <c r="U45" s="690">
        <v>3.3547982001229326E-2</v>
      </c>
      <c r="V45" s="690">
        <v>5.8452093490362407E-2</v>
      </c>
      <c r="W45" s="690">
        <v>0.70974584403358054</v>
      </c>
      <c r="X45" s="690">
        <v>1.1565452370393714</v>
      </c>
      <c r="Y45" s="690">
        <v>-1.6137858583860372</v>
      </c>
      <c r="Z45" s="690">
        <v>-5.0954596637956852E-3</v>
      </c>
      <c r="AA45" s="690">
        <v>-0.13092481765613589</v>
      </c>
      <c r="AB45" s="690">
        <v>-0.5752742253162747</v>
      </c>
    </row>
    <row r="46" spans="1:28">
      <c r="A46" s="608" t="s">
        <v>413</v>
      </c>
      <c r="B46" s="690">
        <v>1.1339246489414363</v>
      </c>
      <c r="C46" s="690">
        <v>0.20842183721909305</v>
      </c>
      <c r="D46" s="690">
        <v>-4.8599384159299742E-2</v>
      </c>
      <c r="E46" s="690">
        <v>-2.4000672145668535E-3</v>
      </c>
      <c r="F46" s="690">
        <v>1.8600930682622505</v>
      </c>
      <c r="G46" s="690">
        <v>0.41512187124348959</v>
      </c>
      <c r="H46" s="690">
        <v>-0.23662017281556338</v>
      </c>
      <c r="I46" s="690">
        <v>2.7824927042673406E-2</v>
      </c>
      <c r="J46" s="690">
        <v>-0.86604642948039989</v>
      </c>
      <c r="K46" s="690">
        <v>0.41104764256218085</v>
      </c>
      <c r="L46" s="690">
        <v>0.12399639548536859</v>
      </c>
      <c r="M46" s="690">
        <v>0.2393850648670543</v>
      </c>
      <c r="N46" s="690">
        <v>0.9889400330560858</v>
      </c>
      <c r="O46" s="690">
        <v>0.24790135095670249</v>
      </c>
      <c r="P46" s="690">
        <v>2.9306434737948167E-2</v>
      </c>
      <c r="Q46" s="690">
        <v>1.6481808503298008E-2</v>
      </c>
      <c r="R46" s="690">
        <v>7.2574093986223068E-2</v>
      </c>
      <c r="S46" s="690">
        <v>7.6966776962795261E-2</v>
      </c>
      <c r="T46" s="690">
        <v>0.2029554907307643</v>
      </c>
      <c r="U46" s="690">
        <v>-4.7209375947216192E-2</v>
      </c>
      <c r="V46" s="690">
        <v>0.24409277489170969</v>
      </c>
      <c r="W46" s="690">
        <v>2.8587865776890444</v>
      </c>
      <c r="X46" s="690">
        <v>1.291347034786662</v>
      </c>
      <c r="Y46" s="690">
        <v>1.2003732642524565</v>
      </c>
      <c r="Z46" s="690">
        <v>-2.6979939648782838E-2</v>
      </c>
      <c r="AA46" s="690">
        <v>0.5543915315156378</v>
      </c>
      <c r="AB46" s="690">
        <v>0.95603041146386458</v>
      </c>
    </row>
    <row r="47" spans="1:28">
      <c r="A47" s="609" t="s">
        <v>436</v>
      </c>
      <c r="B47" s="690">
        <v>0.52656016833576624</v>
      </c>
      <c r="C47" s="690">
        <v>0</v>
      </c>
      <c r="D47" s="690">
        <v>-4.3855973401283388E-2</v>
      </c>
      <c r="E47" s="690">
        <v>3.8092765989084808E-2</v>
      </c>
      <c r="F47" s="690">
        <v>1.4612553257960779</v>
      </c>
      <c r="G47" s="690">
        <v>0.23869112709560686</v>
      </c>
      <c r="H47" s="690">
        <v>-9.3747327115594789E-2</v>
      </c>
      <c r="I47" s="690">
        <v>2.5676065951115466E-2</v>
      </c>
      <c r="J47" s="690">
        <v>0.50555487964978474</v>
      </c>
      <c r="K47" s="690">
        <v>0.27896590034960744</v>
      </c>
      <c r="L47" s="690">
        <v>0.24536549665684851</v>
      </c>
      <c r="M47" s="690">
        <v>0.36772495665170679</v>
      </c>
      <c r="N47" s="690">
        <v>1.0227793451975891</v>
      </c>
      <c r="O47" s="690">
        <v>0.29825672120324892</v>
      </c>
      <c r="P47" s="690">
        <v>0</v>
      </c>
      <c r="Q47" s="690">
        <v>1.8850888409944776E-2</v>
      </c>
      <c r="R47" s="690">
        <v>-0.21286384319154703</v>
      </c>
      <c r="S47" s="690">
        <v>-0.17994978933750508</v>
      </c>
      <c r="T47" s="690">
        <v>0.23273634309671604</v>
      </c>
      <c r="U47" s="690">
        <v>-3.5863201923751559E-2</v>
      </c>
      <c r="V47" s="690">
        <v>0.19840369353685694</v>
      </c>
      <c r="W47" s="690">
        <v>3.8105762125753904</v>
      </c>
      <c r="X47" s="690">
        <v>0.52079696092357175</v>
      </c>
      <c r="Y47" s="690">
        <v>2.137430071376988</v>
      </c>
      <c r="Z47" s="690">
        <v>-0.39371115043309102</v>
      </c>
      <c r="AA47" s="690">
        <v>0.75567030844351768</v>
      </c>
      <c r="AB47" s="690">
        <v>0.26800564110069219</v>
      </c>
    </row>
    <row r="48" spans="1:28">
      <c r="A48" s="608" t="s">
        <v>440</v>
      </c>
      <c r="B48" s="690">
        <v>0.63191806455993527</v>
      </c>
      <c r="C48" s="690">
        <v>0.12171612786092588</v>
      </c>
      <c r="D48" s="690">
        <v>-8.5286107940669903E-2</v>
      </c>
      <c r="E48" s="690">
        <v>5.5771294501075153E-2</v>
      </c>
      <c r="F48" s="690">
        <v>2.6909923759934826</v>
      </c>
      <c r="G48" s="690">
        <v>0.45491182834042171</v>
      </c>
      <c r="H48" s="690">
        <v>8.8732059646693659E-2</v>
      </c>
      <c r="I48" s="690">
        <v>-2.4300721666351076E-2</v>
      </c>
      <c r="J48" s="690">
        <v>0.59064800398795192</v>
      </c>
      <c r="K48" s="690">
        <v>0.20058913179492707</v>
      </c>
      <c r="L48" s="690">
        <v>6.4862900540015062E-2</v>
      </c>
      <c r="M48" s="690">
        <v>0.20650394896432109</v>
      </c>
      <c r="N48" s="690">
        <v>0.99069989413780124</v>
      </c>
      <c r="O48" s="690">
        <v>0.39468674752762312</v>
      </c>
      <c r="P48" s="690">
        <v>2.6646406748959572E-2</v>
      </c>
      <c r="Q48" s="690">
        <v>2.1877401610106741E-2</v>
      </c>
      <c r="R48" s="690">
        <v>0.27715350817017159</v>
      </c>
      <c r="S48" s="690">
        <v>0.25364699750159608</v>
      </c>
      <c r="T48" s="690">
        <v>0.18603954236586615</v>
      </c>
      <c r="U48" s="690">
        <v>-3.5853557188282134E-2</v>
      </c>
      <c r="V48" s="690">
        <v>0.40341589432006603</v>
      </c>
      <c r="W48" s="690">
        <v>0.72411937898126333</v>
      </c>
      <c r="X48" s="690">
        <v>3.8009835463022004</v>
      </c>
      <c r="Y48" s="690">
        <v>2.5868529221731058</v>
      </c>
      <c r="Z48" s="690">
        <v>-0.19734637413639702</v>
      </c>
      <c r="AA48" s="690">
        <v>0.41730326830527092</v>
      </c>
      <c r="AB48" s="690">
        <v>2.0064740934330469</v>
      </c>
    </row>
    <row r="49" spans="1:28">
      <c r="A49" s="593" t="s">
        <v>441</v>
      </c>
      <c r="B49" s="690">
        <v>0.54411992247431507</v>
      </c>
      <c r="C49" s="690">
        <v>0.11223175606453915</v>
      </c>
      <c r="D49" s="690">
        <v>-5.5723738461605422E-2</v>
      </c>
      <c r="E49" s="690">
        <v>-9.075241382708582E-2</v>
      </c>
      <c r="F49" s="690">
        <v>2.2350471778231329</v>
      </c>
      <c r="G49" s="690">
        <v>0.40234653490476369</v>
      </c>
      <c r="H49" s="690">
        <v>5.0165138069533821E-2</v>
      </c>
      <c r="I49" s="690">
        <v>-1.9944546306499448E-2</v>
      </c>
      <c r="J49" s="690">
        <v>0.71028874131592989</v>
      </c>
      <c r="K49" s="690">
        <v>0.27199982694064606</v>
      </c>
      <c r="L49" s="690">
        <v>5.2364948722890672E-2</v>
      </c>
      <c r="M49" s="690">
        <v>0.28249948760607224</v>
      </c>
      <c r="N49" s="690">
        <v>1.0823914213820842</v>
      </c>
      <c r="O49" s="690">
        <v>0.3184724513933298</v>
      </c>
      <c r="P49" s="690">
        <v>2.0835299142576476E-2</v>
      </c>
      <c r="Q49" s="690">
        <v>1.2405992808505982E-2</v>
      </c>
      <c r="R49" s="690">
        <v>0.32814360871736376</v>
      </c>
      <c r="S49" s="690">
        <v>0.29973692977048894</v>
      </c>
      <c r="T49" s="690">
        <v>0.16252130676415827</v>
      </c>
      <c r="U49" s="690">
        <v>-3.0723973968318302E-2</v>
      </c>
      <c r="V49" s="690">
        <v>0.48546058021521438</v>
      </c>
      <c r="W49" s="690">
        <v>0.50987552625016275</v>
      </c>
      <c r="X49" s="690">
        <v>3.3779030458068613</v>
      </c>
      <c r="Y49" s="690">
        <v>2.8006472992797886</v>
      </c>
      <c r="Z49" s="690">
        <v>-0.36460073044628671</v>
      </c>
      <c r="AA49" s="690">
        <v>-0.34396302304804222</v>
      </c>
      <c r="AB49" s="690">
        <v>1.8895359681947217</v>
      </c>
    </row>
    <row r="50" spans="1:28">
      <c r="A50" s="593" t="s">
        <v>447</v>
      </c>
      <c r="B50" s="690">
        <v>0.45842612686712059</v>
      </c>
      <c r="C50" s="690">
        <v>0.15917822892649361</v>
      </c>
      <c r="D50" s="690">
        <v>-4.776773492747647E-2</v>
      </c>
      <c r="E50" s="690">
        <v>9.9506299235799067E-2</v>
      </c>
      <c r="F50" s="690">
        <v>-1.1487922429769668</v>
      </c>
      <c r="G50" s="690">
        <v>0.63878768212270187</v>
      </c>
      <c r="H50" s="690">
        <v>5.2186764801681315E-2</v>
      </c>
      <c r="I50" s="690">
        <v>-2.9246241748525242E-3</v>
      </c>
      <c r="J50" s="690">
        <v>0.52769205297300759</v>
      </c>
      <c r="K50" s="690">
        <v>0.54978137382286574</v>
      </c>
      <c r="L50" s="690">
        <v>4.7921233107991845E-2</v>
      </c>
      <c r="M50" s="690">
        <v>0.44172894023379583</v>
      </c>
      <c r="N50" s="690">
        <v>0.95893317213980522</v>
      </c>
      <c r="O50" s="690">
        <v>0.42170506263454477</v>
      </c>
      <c r="P50" s="690">
        <v>1.0072679847499027E-2</v>
      </c>
      <c r="Q50" s="690">
        <v>-5.0189142568195996E-3</v>
      </c>
      <c r="R50" s="690">
        <v>0.10708930566121354</v>
      </c>
      <c r="S50" s="690">
        <v>0.10363367005839584</v>
      </c>
      <c r="T50" s="690">
        <v>-2.7753563522707067E-2</v>
      </c>
      <c r="U50" s="690">
        <v>1.7295525557696451E-2</v>
      </c>
      <c r="V50" s="690">
        <v>0.25735469514039783</v>
      </c>
      <c r="W50" s="690">
        <v>0.66934292010193741</v>
      </c>
      <c r="X50" s="690">
        <v>6.6949632745567297E-2</v>
      </c>
      <c r="Y50" s="690">
        <v>2.6253884852842737</v>
      </c>
      <c r="Z50" s="690">
        <v>-0.50834970286658743</v>
      </c>
      <c r="AA50" s="690">
        <v>-0.5324935239500892</v>
      </c>
      <c r="AB50" s="690">
        <v>-0.44060561708902701</v>
      </c>
    </row>
    <row r="51" spans="1:28">
      <c r="A51" s="593" t="s">
        <v>448</v>
      </c>
      <c r="B51" s="690">
        <v>1.1489090726929991</v>
      </c>
      <c r="C51" s="690">
        <v>0.13847998350141441</v>
      </c>
      <c r="D51" s="690">
        <v>-2.2041225974338677E-2</v>
      </c>
      <c r="E51" s="690">
        <v>0.13280940840420891</v>
      </c>
      <c r="F51" s="690">
        <v>0.1691032177160175</v>
      </c>
      <c r="G51" s="690">
        <v>0.8060975631337749</v>
      </c>
      <c r="H51" s="690">
        <v>3.0914072014601352E-2</v>
      </c>
      <c r="I51" s="690">
        <v>-1.2813306902753651E-2</v>
      </c>
      <c r="J51" s="690">
        <v>9.6881513916842743E-2</v>
      </c>
      <c r="K51" s="690">
        <v>0.76201154534981874</v>
      </c>
      <c r="L51" s="690">
        <v>8.0377589333553046E-2</v>
      </c>
      <c r="M51" s="690">
        <v>0.49889006383400547</v>
      </c>
      <c r="N51" s="690">
        <v>0.83879181917857326</v>
      </c>
      <c r="O51" s="690">
        <v>0.41336341328566184</v>
      </c>
      <c r="P51" s="690">
        <v>-4.5710899643355649E-3</v>
      </c>
      <c r="Q51" s="690">
        <v>-1.5625104142283678E-3</v>
      </c>
      <c r="R51" s="690">
        <v>-0.14642779312752777</v>
      </c>
      <c r="S51" s="690">
        <v>-0.13333170836528835</v>
      </c>
      <c r="T51" s="690">
        <v>0.2130314409110125</v>
      </c>
      <c r="U51" s="690">
        <v>1.5320103791775848E-2</v>
      </c>
      <c r="V51" s="690">
        <v>0.26301392276730273</v>
      </c>
      <c r="W51" s="690">
        <v>1.3981572386242849</v>
      </c>
      <c r="X51" s="690">
        <v>1.0901830598784918</v>
      </c>
      <c r="Y51" s="690">
        <v>2.5358928738130162</v>
      </c>
      <c r="Z51" s="690">
        <v>4.9881468488565069E-2</v>
      </c>
      <c r="AA51" s="690">
        <v>-1.1456561968857331</v>
      </c>
      <c r="AB51" s="690">
        <v>1.1070361909402389</v>
      </c>
    </row>
  </sheetData>
  <phoneticPr fontId="27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39F9A-5FAA-0A4B-A9CB-7DA17A64DDE8}">
  <dimension ref="A1:AE80"/>
  <sheetViews>
    <sheetView topLeftCell="K67" workbookViewId="0">
      <selection activeCell="AA90" sqref="AA90"/>
    </sheetView>
  </sheetViews>
  <sheetFormatPr defaultColWidth="9.109375" defaultRowHeight="13.8"/>
  <cols>
    <col min="1" max="1" width="5.44140625" style="729" customWidth="1"/>
    <col min="2" max="2" width="5.109375" style="729" customWidth="1"/>
    <col min="3" max="3" width="13.44140625" style="748" customWidth="1"/>
    <col min="4" max="6" width="12.44140625" style="748" customWidth="1"/>
    <col min="7" max="8" width="13.44140625" style="749" customWidth="1"/>
    <col min="9" max="10" width="12.44140625" style="749" customWidth="1"/>
    <col min="11" max="11" width="13.44140625" style="749" customWidth="1"/>
    <col min="12" max="16" width="13.44140625" style="750" customWidth="1"/>
    <col min="17" max="17" width="11.44140625" style="750" customWidth="1"/>
    <col min="18" max="20" width="13.44140625" style="750" customWidth="1"/>
    <col min="21" max="21" width="12.44140625" style="750" customWidth="1"/>
    <col min="22" max="23" width="13.44140625" style="750" customWidth="1"/>
    <col min="24" max="24" width="12" style="729" customWidth="1"/>
    <col min="25" max="25" width="11.44140625" style="751" customWidth="1"/>
    <col min="26" max="26" width="10.44140625" style="730" customWidth="1"/>
    <col min="27" max="27" width="10.88671875" style="729" bestFit="1" customWidth="1"/>
    <col min="28" max="28" width="10.88671875" style="729" customWidth="1"/>
    <col min="29" max="29" width="10.88671875" style="729" bestFit="1" customWidth="1"/>
    <col min="30" max="30" width="11.109375" style="729" customWidth="1"/>
    <col min="31" max="31" width="12.44140625" style="729" customWidth="1"/>
    <col min="32" max="16384" width="9.109375" style="729"/>
  </cols>
  <sheetData>
    <row r="1" spans="1:31" ht="25.5" customHeight="1">
      <c r="A1" s="728" t="s">
        <v>353</v>
      </c>
      <c r="B1" s="728"/>
      <c r="C1" s="728"/>
      <c r="D1" s="728"/>
      <c r="E1" s="728"/>
      <c r="F1" s="728"/>
      <c r="G1" s="728"/>
      <c r="H1" s="728"/>
      <c r="I1" s="729"/>
      <c r="J1" s="729"/>
      <c r="K1" s="729"/>
      <c r="L1" s="729"/>
      <c r="M1" s="729"/>
      <c r="N1" s="729"/>
      <c r="O1" s="729"/>
      <c r="P1" s="729"/>
      <c r="Q1" s="729"/>
      <c r="R1" s="729"/>
      <c r="S1" s="729"/>
      <c r="T1" s="729"/>
      <c r="U1" s="729"/>
      <c r="V1" s="729"/>
      <c r="W1" s="729"/>
      <c r="Y1" s="729"/>
    </row>
    <row r="2" spans="1:31" ht="25.5" customHeight="1">
      <c r="C2" s="878" t="s">
        <v>33</v>
      </c>
      <c r="D2" s="878"/>
      <c r="E2" s="878"/>
      <c r="F2" s="878"/>
      <c r="G2" s="878" t="s">
        <v>34</v>
      </c>
      <c r="H2" s="878"/>
      <c r="I2" s="878"/>
      <c r="J2" s="878"/>
      <c r="K2" s="729"/>
      <c r="L2" s="878" t="s">
        <v>35</v>
      </c>
      <c r="M2" s="878"/>
      <c r="N2" s="878"/>
      <c r="O2" s="878"/>
      <c r="P2" s="878"/>
      <c r="Q2" s="878"/>
      <c r="R2" s="878"/>
      <c r="S2" s="878"/>
      <c r="T2" s="878"/>
      <c r="U2" s="878"/>
      <c r="V2" s="878"/>
      <c r="W2" s="731"/>
      <c r="X2" s="731"/>
      <c r="Y2" s="729"/>
    </row>
    <row r="3" spans="1:31" ht="76.5" customHeight="1">
      <c r="A3" s="732" t="s">
        <v>36</v>
      </c>
      <c r="B3" s="732" t="s">
        <v>37</v>
      </c>
      <c r="C3" s="733" t="s">
        <v>38</v>
      </c>
      <c r="D3" s="733" t="s">
        <v>39</v>
      </c>
      <c r="E3" s="733" t="s">
        <v>40</v>
      </c>
      <c r="F3" s="733" t="s">
        <v>41</v>
      </c>
      <c r="G3" s="734" t="s">
        <v>42</v>
      </c>
      <c r="H3" s="733" t="s">
        <v>43</v>
      </c>
      <c r="I3" s="734" t="s">
        <v>44</v>
      </c>
      <c r="J3" s="734" t="s">
        <v>45</v>
      </c>
      <c r="K3" s="733" t="s">
        <v>46</v>
      </c>
      <c r="L3" s="735" t="s">
        <v>354</v>
      </c>
      <c r="M3" s="735" t="s">
        <v>407</v>
      </c>
      <c r="N3" s="735" t="s">
        <v>49</v>
      </c>
      <c r="O3" s="733" t="s">
        <v>50</v>
      </c>
      <c r="P3" s="735" t="s">
        <v>51</v>
      </c>
      <c r="Q3" s="735" t="s">
        <v>288</v>
      </c>
      <c r="R3" s="735" t="s">
        <v>334</v>
      </c>
      <c r="S3" s="735" t="s">
        <v>54</v>
      </c>
      <c r="T3" s="735" t="s">
        <v>55</v>
      </c>
      <c r="U3" s="735" t="s">
        <v>56</v>
      </c>
      <c r="V3" s="735" t="s">
        <v>355</v>
      </c>
      <c r="W3" s="735" t="s">
        <v>260</v>
      </c>
      <c r="X3" s="735" t="s">
        <v>136</v>
      </c>
      <c r="Y3" s="736" t="s">
        <v>356</v>
      </c>
      <c r="Z3" s="737" t="s">
        <v>214</v>
      </c>
      <c r="AA3" s="736" t="s">
        <v>217</v>
      </c>
      <c r="AB3" s="736" t="s">
        <v>462</v>
      </c>
      <c r="AC3" s="736" t="s">
        <v>134</v>
      </c>
      <c r="AD3" s="736" t="s">
        <v>126</v>
      </c>
      <c r="AE3" s="736" t="s">
        <v>127</v>
      </c>
    </row>
    <row r="4" spans="1:31" s="730" customFormat="1" ht="25.5" customHeight="1">
      <c r="A4" s="738">
        <v>2006</v>
      </c>
      <c r="B4" s="738">
        <v>1</v>
      </c>
      <c r="C4" s="739">
        <v>18.601212237310683</v>
      </c>
      <c r="D4" s="739">
        <v>3.6210710202875971</v>
      </c>
      <c r="E4" s="739">
        <v>2.3305109020295518</v>
      </c>
      <c r="F4" s="739">
        <v>2.1840047812202856</v>
      </c>
      <c r="G4" s="740">
        <v>10.051014324427634</v>
      </c>
      <c r="H4" s="740">
        <v>20.762867143567096</v>
      </c>
      <c r="I4" s="740">
        <v>2.0810630264767824</v>
      </c>
      <c r="J4" s="740">
        <v>0.98136335937520414</v>
      </c>
      <c r="K4" s="740">
        <v>3.3195627157649432</v>
      </c>
      <c r="L4" s="741">
        <v>9.9228121939904916</v>
      </c>
      <c r="M4" s="741">
        <v>2.1384154710746102</v>
      </c>
      <c r="N4" s="741">
        <v>7.1217657933266798</v>
      </c>
      <c r="O4" s="741">
        <v>2.0023607765617308</v>
      </c>
      <c r="P4" s="741">
        <v>1.7144616667315598</v>
      </c>
      <c r="Q4" s="741">
        <v>0.93591414184585586</v>
      </c>
      <c r="R4" s="741">
        <v>1.6026650819789305</v>
      </c>
      <c r="S4" s="741">
        <v>2.6776202189200244</v>
      </c>
      <c r="T4" s="741">
        <v>4.0208001568536957</v>
      </c>
      <c r="U4" s="741">
        <v>3.1909157271372988</v>
      </c>
      <c r="V4" s="741">
        <v>0.73959926111933461</v>
      </c>
      <c r="W4" s="739">
        <v>99.999999999999986</v>
      </c>
      <c r="X4" s="742">
        <v>6769.5360701016571</v>
      </c>
      <c r="Y4" s="739">
        <v>4.1636528762258207</v>
      </c>
      <c r="Z4" s="739">
        <v>2.506750794899224</v>
      </c>
      <c r="AA4" s="739">
        <v>0</v>
      </c>
      <c r="AB4" s="739">
        <v>0</v>
      </c>
      <c r="AC4" s="743">
        <v>26.736798940848118</v>
      </c>
      <c r="AD4" s="730">
        <v>37.195870569611657</v>
      </c>
      <c r="AE4" s="730">
        <v>36.067330489540218</v>
      </c>
    </row>
    <row r="5" spans="1:31" s="730" customFormat="1" ht="25.5" customHeight="1">
      <c r="A5" s="738"/>
      <c r="B5" s="738">
        <v>2</v>
      </c>
      <c r="C5" s="739">
        <v>8.4879232398301578</v>
      </c>
      <c r="D5" s="739">
        <v>3.6131698624093822</v>
      </c>
      <c r="E5" s="739">
        <v>2.8604857331387712</v>
      </c>
      <c r="F5" s="739">
        <v>2.460785195872226</v>
      </c>
      <c r="G5" s="740">
        <v>10.780852261965096</v>
      </c>
      <c r="H5" s="740">
        <v>24.475622597640722</v>
      </c>
      <c r="I5" s="740">
        <v>2.2232662104043515</v>
      </c>
      <c r="J5" s="740">
        <v>1.1210094312664158</v>
      </c>
      <c r="K5" s="740">
        <v>4.0582739117037425</v>
      </c>
      <c r="L5" s="741">
        <v>13.201878995333233</v>
      </c>
      <c r="M5" s="741">
        <v>2.8648136192745084</v>
      </c>
      <c r="N5" s="741">
        <v>3.6600587189154545</v>
      </c>
      <c r="O5" s="741">
        <v>2.2392944395231766</v>
      </c>
      <c r="P5" s="741">
        <v>2.2580753166562859</v>
      </c>
      <c r="Q5" s="741">
        <v>1.4316337540545183</v>
      </c>
      <c r="R5" s="741">
        <v>1.9304157903900361</v>
      </c>
      <c r="S5" s="741">
        <v>2.9837086150509329</v>
      </c>
      <c r="T5" s="741">
        <v>4.0627405248812556</v>
      </c>
      <c r="U5" s="741">
        <v>3.0727343957167483</v>
      </c>
      <c r="V5" s="741">
        <v>2.2132573859730029</v>
      </c>
      <c r="W5" s="739">
        <v>100.00000000000001</v>
      </c>
      <c r="X5" s="742">
        <v>6071.071732048702</v>
      </c>
      <c r="Y5" s="739">
        <v>5.5778854136970102</v>
      </c>
      <c r="Z5" s="739">
        <v>2.814420288977296</v>
      </c>
      <c r="AA5" s="739">
        <v>0</v>
      </c>
      <c r="AB5" s="739">
        <v>0</v>
      </c>
      <c r="AC5" s="743">
        <v>17.422364031250538</v>
      </c>
      <c r="AD5" s="730">
        <v>42.65902441298033</v>
      </c>
      <c r="AE5" s="730">
        <v>39.918611555769154</v>
      </c>
    </row>
    <row r="6" spans="1:31" s="730" customFormat="1" ht="25.5" customHeight="1">
      <c r="A6" s="738"/>
      <c r="B6" s="738">
        <v>3</v>
      </c>
      <c r="C6" s="739">
        <v>18.016864253285487</v>
      </c>
      <c r="D6" s="739">
        <v>3.190657205444416</v>
      </c>
      <c r="E6" s="739">
        <v>2.7655779774251243</v>
      </c>
      <c r="F6" s="739">
        <v>2.4759736410397211</v>
      </c>
      <c r="G6" s="740">
        <v>9.4597675128224417</v>
      </c>
      <c r="H6" s="740">
        <v>21.336440394367656</v>
      </c>
      <c r="I6" s="740">
        <v>1.6578444525940761</v>
      </c>
      <c r="J6" s="740">
        <v>1.0161698399984067</v>
      </c>
      <c r="K6" s="740">
        <v>3.7179335220664673</v>
      </c>
      <c r="L6" s="741">
        <v>10.059575448793847</v>
      </c>
      <c r="M6" s="741">
        <v>3.216599297409009</v>
      </c>
      <c r="N6" s="741">
        <v>6.3289258503613137</v>
      </c>
      <c r="O6" s="741">
        <v>2.2996485229297194</v>
      </c>
      <c r="P6" s="741">
        <v>1.8191598129766635</v>
      </c>
      <c r="Q6" s="741">
        <v>1.1167678475746694</v>
      </c>
      <c r="R6" s="741">
        <v>1.5325483588025148</v>
      </c>
      <c r="S6" s="741">
        <v>3.4416531590465427</v>
      </c>
      <c r="T6" s="741">
        <v>3.4638792557868938</v>
      </c>
      <c r="U6" s="741">
        <v>2.3063463636751198</v>
      </c>
      <c r="V6" s="741">
        <v>0.77766728359992887</v>
      </c>
      <c r="W6" s="739">
        <v>100</v>
      </c>
      <c r="X6" s="742">
        <v>6917.3510207472509</v>
      </c>
      <c r="Y6" s="739">
        <v>4.7052347222480417</v>
      </c>
      <c r="Z6" s="739">
        <v>2.5393190589470893</v>
      </c>
      <c r="AA6" s="739">
        <v>0</v>
      </c>
      <c r="AB6" s="739">
        <v>0</v>
      </c>
      <c r="AC6" s="743">
        <v>26.44907307719475</v>
      </c>
      <c r="AD6" s="730">
        <v>37.188155721849043</v>
      </c>
      <c r="AE6" s="730">
        <v>36.362771200956225</v>
      </c>
    </row>
    <row r="7" spans="1:31" s="730" customFormat="1" ht="25.5" customHeight="1">
      <c r="A7" s="738"/>
      <c r="B7" s="738">
        <v>4</v>
      </c>
      <c r="C7" s="739">
        <v>20.042976796009935</v>
      </c>
      <c r="D7" s="739">
        <v>5.6310935077104043</v>
      </c>
      <c r="E7" s="739">
        <v>2.9188618159535551</v>
      </c>
      <c r="F7" s="739">
        <v>2.2653139744146524</v>
      </c>
      <c r="G7" s="740">
        <v>10.719258018757536</v>
      </c>
      <c r="H7" s="740">
        <v>15.351595766359418</v>
      </c>
      <c r="I7" s="740">
        <v>1.3237965271066545</v>
      </c>
      <c r="J7" s="740">
        <v>1.0030582268747812</v>
      </c>
      <c r="K7" s="740">
        <v>3.4070088551992059</v>
      </c>
      <c r="L7" s="741">
        <v>11.902167472720535</v>
      </c>
      <c r="M7" s="741">
        <v>3.507000331628308</v>
      </c>
      <c r="N7" s="741">
        <v>6.8526613759257531</v>
      </c>
      <c r="O7" s="741">
        <v>2.3272496643440297</v>
      </c>
      <c r="P7" s="741">
        <v>1.2933530700349103</v>
      </c>
      <c r="Q7" s="741">
        <v>1.1066332368189673</v>
      </c>
      <c r="R7" s="741">
        <v>1.4709158010536119</v>
      </c>
      <c r="S7" s="741">
        <v>1.9962517177185766</v>
      </c>
      <c r="T7" s="741">
        <v>4.3544269475549884</v>
      </c>
      <c r="U7" s="741">
        <v>1.9841699823098646</v>
      </c>
      <c r="V7" s="741">
        <v>0.54220691150431455</v>
      </c>
      <c r="W7" s="739">
        <v>99.999999999999972</v>
      </c>
      <c r="X7" s="742">
        <v>7244.2749469492046</v>
      </c>
      <c r="Y7" s="739">
        <v>5.3295823242949751</v>
      </c>
      <c r="Z7" s="739">
        <v>2.5948938966535899</v>
      </c>
      <c r="AA7" s="739">
        <v>0</v>
      </c>
      <c r="AB7" s="739">
        <v>0</v>
      </c>
      <c r="AC7" s="743">
        <v>30.858246094088546</v>
      </c>
      <c r="AD7" s="730">
        <v>31.804717394297594</v>
      </c>
      <c r="AE7" s="730">
        <v>37.33703651161386</v>
      </c>
    </row>
    <row r="8" spans="1:31" s="730" customFormat="1" ht="25.5" customHeight="1">
      <c r="A8" s="738">
        <v>2007</v>
      </c>
      <c r="B8" s="738">
        <v>1</v>
      </c>
      <c r="C8" s="739">
        <v>19.017910025456452</v>
      </c>
      <c r="D8" s="739">
        <v>3.5202667605323779</v>
      </c>
      <c r="E8" s="739">
        <v>2.468622860473932</v>
      </c>
      <c r="F8" s="739">
        <v>1.7864291545003761</v>
      </c>
      <c r="G8" s="740">
        <v>11.423138654621532</v>
      </c>
      <c r="H8" s="740">
        <v>20.133353881444862</v>
      </c>
      <c r="I8" s="740">
        <v>1.717889191102141</v>
      </c>
      <c r="J8" s="740">
        <v>0.74445964775681106</v>
      </c>
      <c r="K8" s="740">
        <v>4.8512420604030169</v>
      </c>
      <c r="L8" s="741">
        <v>7.9680609178051558</v>
      </c>
      <c r="M8" s="741">
        <v>2.3949309831121122</v>
      </c>
      <c r="N8" s="741">
        <v>7.0261515865819621</v>
      </c>
      <c r="O8" s="741">
        <v>1.7911707373316204</v>
      </c>
      <c r="P8" s="741">
        <v>2.0755139411576895</v>
      </c>
      <c r="Q8" s="741">
        <v>0.37685314113168317</v>
      </c>
      <c r="R8" s="741">
        <v>0.6612690836849604</v>
      </c>
      <c r="S8" s="741">
        <v>2.9533082506287687</v>
      </c>
      <c r="T8" s="741">
        <v>3.9389697072340737</v>
      </c>
      <c r="U8" s="741">
        <v>4.2694233933271386</v>
      </c>
      <c r="V8" s="741">
        <v>0.88103602171332851</v>
      </c>
      <c r="W8" s="739">
        <v>100.00000000000003</v>
      </c>
      <c r="X8" s="742">
        <v>7706.7042350944794</v>
      </c>
      <c r="Y8" s="739">
        <v>6.9798385789265529</v>
      </c>
      <c r="Z8" s="739">
        <v>2.2712812669785443</v>
      </c>
      <c r="AA8" s="739">
        <v>0</v>
      </c>
      <c r="AB8" s="739">
        <v>0</v>
      </c>
      <c r="AC8" s="743">
        <v>26.793228800963139</v>
      </c>
      <c r="AD8" s="730">
        <v>38.870083435328361</v>
      </c>
      <c r="AE8" s="730">
        <v>34.33668776370849</v>
      </c>
    </row>
    <row r="9" spans="1:31" s="730" customFormat="1" ht="25.5" customHeight="1">
      <c r="A9" s="738"/>
      <c r="B9" s="738">
        <v>2</v>
      </c>
      <c r="C9" s="739">
        <v>8.8405054722163783</v>
      </c>
      <c r="D9" s="739">
        <v>3.6043460161150058</v>
      </c>
      <c r="E9" s="739">
        <v>3.1125914535882084</v>
      </c>
      <c r="F9" s="739">
        <v>2.7393926459641169</v>
      </c>
      <c r="G9" s="740">
        <v>11.958738807171731</v>
      </c>
      <c r="H9" s="740">
        <v>23.256490693691635</v>
      </c>
      <c r="I9" s="740">
        <v>1.5004804512541079</v>
      </c>
      <c r="J9" s="740">
        <v>0.97535328705537183</v>
      </c>
      <c r="K9" s="740">
        <v>6.0553780478560864</v>
      </c>
      <c r="L9" s="741">
        <v>11.18114874473261</v>
      </c>
      <c r="M9" s="741">
        <v>3.4763976476199372</v>
      </c>
      <c r="N9" s="741">
        <v>4.2120458885789862</v>
      </c>
      <c r="O9" s="741">
        <v>2.3274093960993185</v>
      </c>
      <c r="P9" s="741">
        <v>2.5889786662804828</v>
      </c>
      <c r="Q9" s="741">
        <v>1.4284735492972627</v>
      </c>
      <c r="R9" s="741">
        <v>1.9907694531850029</v>
      </c>
      <c r="S9" s="741">
        <v>3.2448766749189812</v>
      </c>
      <c r="T9" s="741">
        <v>3.9707186152260125</v>
      </c>
      <c r="U9" s="741">
        <v>2.4640547457399671</v>
      </c>
      <c r="V9" s="741">
        <v>1.0718497434087875</v>
      </c>
      <c r="W9" s="739">
        <v>100</v>
      </c>
      <c r="X9" s="742">
        <v>6892.4954874902678</v>
      </c>
      <c r="Y9" s="739">
        <v>7.0545641700826378</v>
      </c>
      <c r="Z9" s="739">
        <v>2.6179520351958416</v>
      </c>
      <c r="AA9" s="739">
        <v>0</v>
      </c>
      <c r="AB9" s="739">
        <v>0</v>
      </c>
      <c r="AC9" s="743">
        <v>18.296835587883709</v>
      </c>
      <c r="AD9" s="730">
        <v>43.746441287028929</v>
      </c>
      <c r="AE9" s="730">
        <v>37.95672312508735</v>
      </c>
    </row>
    <row r="10" spans="1:31" s="730" customFormat="1" ht="25.5" customHeight="1">
      <c r="A10" s="738"/>
      <c r="B10" s="738">
        <v>3</v>
      </c>
      <c r="C10" s="739">
        <v>18.332975284984546</v>
      </c>
      <c r="D10" s="739">
        <v>3.1433868688744266</v>
      </c>
      <c r="E10" s="739">
        <v>2.9657592267572186</v>
      </c>
      <c r="F10" s="739">
        <v>2.5762664500690051</v>
      </c>
      <c r="G10" s="740">
        <v>9.4803927910080503</v>
      </c>
      <c r="H10" s="740">
        <v>19.310004473103554</v>
      </c>
      <c r="I10" s="740">
        <v>1.1430492359969</v>
      </c>
      <c r="J10" s="740">
        <v>0.88847270688448898</v>
      </c>
      <c r="K10" s="740">
        <v>4.9051301964861853</v>
      </c>
      <c r="L10" s="741">
        <v>10.203785121412954</v>
      </c>
      <c r="M10" s="741">
        <v>3.2657107539236683</v>
      </c>
      <c r="N10" s="741">
        <v>7.4339521534314166</v>
      </c>
      <c r="O10" s="741">
        <v>2.0850387818935099</v>
      </c>
      <c r="P10" s="741">
        <v>2.3568208839892817</v>
      </c>
      <c r="Q10" s="741">
        <v>0.92834858737417536</v>
      </c>
      <c r="R10" s="741">
        <v>1.3214983289405129</v>
      </c>
      <c r="S10" s="741">
        <v>3.8718077743086963</v>
      </c>
      <c r="T10" s="741">
        <v>3.5020769350494341</v>
      </c>
      <c r="U10" s="741">
        <v>1.2488731751633031</v>
      </c>
      <c r="V10" s="741">
        <v>1.0366502703486882</v>
      </c>
      <c r="W10" s="739">
        <v>100</v>
      </c>
      <c r="X10" s="742">
        <v>8117.8858913536387</v>
      </c>
      <c r="Y10" s="739">
        <v>5.688038727437748</v>
      </c>
      <c r="Z10" s="739">
        <v>2.3633485570060135</v>
      </c>
      <c r="AA10" s="739">
        <v>0</v>
      </c>
      <c r="AB10" s="739">
        <v>0</v>
      </c>
      <c r="AC10" s="743">
        <v>27.018387830685196</v>
      </c>
      <c r="AD10" s="730">
        <v>35.727049403479178</v>
      </c>
      <c r="AE10" s="730">
        <v>37.254562765835637</v>
      </c>
    </row>
    <row r="11" spans="1:31" s="730" customFormat="1" ht="25.5" customHeight="1">
      <c r="A11" s="738"/>
      <c r="B11" s="738">
        <v>4</v>
      </c>
      <c r="C11" s="739">
        <v>17.273927745675625</v>
      </c>
      <c r="D11" s="739">
        <v>5.073010448506353</v>
      </c>
      <c r="E11" s="739">
        <v>2.7844728983871541</v>
      </c>
      <c r="F11" s="739">
        <v>1.8002433941692073</v>
      </c>
      <c r="G11" s="740">
        <v>9.2390435316323476</v>
      </c>
      <c r="H11" s="740">
        <v>13.359035186478621</v>
      </c>
      <c r="I11" s="740">
        <v>1.2134699489394505</v>
      </c>
      <c r="J11" s="740">
        <v>0.89064111834877835</v>
      </c>
      <c r="K11" s="740">
        <v>3.3058961823885942</v>
      </c>
      <c r="L11" s="741">
        <v>14.157229917706168</v>
      </c>
      <c r="M11" s="741">
        <v>4.1046241262969865</v>
      </c>
      <c r="N11" s="741">
        <v>5.7816569621887393</v>
      </c>
      <c r="O11" s="741">
        <v>1.7678089604960028</v>
      </c>
      <c r="P11" s="741">
        <v>2.2164189676700365</v>
      </c>
      <c r="Q11" s="741">
        <v>1.4827006543732919</v>
      </c>
      <c r="R11" s="741">
        <v>2.042849296054309</v>
      </c>
      <c r="S11" s="741">
        <v>3.7009696164213715</v>
      </c>
      <c r="T11" s="741">
        <v>5.7487535747282106</v>
      </c>
      <c r="U11" s="741">
        <v>2.8640955391371721</v>
      </c>
      <c r="V11" s="741">
        <v>1.1931519304016058</v>
      </c>
      <c r="W11" s="739">
        <v>100.00000000000003</v>
      </c>
      <c r="X11" s="742">
        <v>9425.1269885698566</v>
      </c>
      <c r="Y11" s="739">
        <v>4.8775891732723222</v>
      </c>
      <c r="Z11" s="739">
        <v>2.2727540859602851</v>
      </c>
      <c r="AA11" s="739">
        <v>0</v>
      </c>
      <c r="AB11" s="739">
        <v>0</v>
      </c>
      <c r="AC11" s="743">
        <v>26.931654486738339</v>
      </c>
      <c r="AD11" s="730">
        <v>28.008085967787792</v>
      </c>
      <c r="AE11" s="730">
        <v>45.060259545473897</v>
      </c>
    </row>
    <row r="12" spans="1:31" s="730" customFormat="1" ht="25.5" customHeight="1">
      <c r="A12" s="738">
        <v>2008</v>
      </c>
      <c r="B12" s="738">
        <v>1</v>
      </c>
      <c r="C12" s="739">
        <v>19.723034499411384</v>
      </c>
      <c r="D12" s="739">
        <v>3.0762386223489724</v>
      </c>
      <c r="E12" s="739">
        <v>2.2455607205679948</v>
      </c>
      <c r="F12" s="739">
        <v>6.5905475260428146</v>
      </c>
      <c r="G12" s="740">
        <v>10.13364925550988</v>
      </c>
      <c r="H12" s="740">
        <v>16.853532972103874</v>
      </c>
      <c r="I12" s="740">
        <v>1.4707515311107608</v>
      </c>
      <c r="J12" s="740">
        <v>0.72038901826748014</v>
      </c>
      <c r="K12" s="740">
        <v>5.9638204895523446</v>
      </c>
      <c r="L12" s="741">
        <v>8.8185922471380351</v>
      </c>
      <c r="M12" s="741">
        <v>3.1584260219448477</v>
      </c>
      <c r="N12" s="741">
        <v>7.1847854885855114</v>
      </c>
      <c r="O12" s="741">
        <v>1.6650058394587466</v>
      </c>
      <c r="P12" s="741">
        <v>2.5165459087848179</v>
      </c>
      <c r="Q12" s="741">
        <v>0.4848483686942659</v>
      </c>
      <c r="R12" s="741">
        <v>0.8756014365543543</v>
      </c>
      <c r="S12" s="741">
        <v>2.2919835345692063</v>
      </c>
      <c r="T12" s="741">
        <v>3.6623817273420531</v>
      </c>
      <c r="U12" s="741">
        <v>1.7820611004393565</v>
      </c>
      <c r="V12" s="741">
        <v>0.78224369157326656</v>
      </c>
      <c r="W12" s="739">
        <v>99.999999999999986</v>
      </c>
      <c r="X12" s="742">
        <v>10556.228757274626</v>
      </c>
      <c r="Y12" s="739">
        <v>5.4335694403971315</v>
      </c>
      <c r="Z12" s="739">
        <v>1.9853159489321759</v>
      </c>
      <c r="AA12" s="739">
        <v>0</v>
      </c>
      <c r="AB12" s="739">
        <v>0</v>
      </c>
      <c r="AC12" s="743">
        <v>31.635381368371167</v>
      </c>
      <c r="AD12" s="730">
        <v>35.142143266544338</v>
      </c>
      <c r="AE12" s="730">
        <v>33.222475365084456</v>
      </c>
    </row>
    <row r="13" spans="1:31" s="730" customFormat="1" ht="25.5" customHeight="1">
      <c r="A13" s="738"/>
      <c r="B13" s="738">
        <v>2</v>
      </c>
      <c r="C13" s="739">
        <v>10.112615302819641</v>
      </c>
      <c r="D13" s="739">
        <v>3.526481708518959</v>
      </c>
      <c r="E13" s="739">
        <v>3.0976325458421283</v>
      </c>
      <c r="F13" s="739">
        <v>0.91824011173824038</v>
      </c>
      <c r="G13" s="740">
        <v>10.754763198247561</v>
      </c>
      <c r="H13" s="740">
        <v>21.125940041356948</v>
      </c>
      <c r="I13" s="740">
        <v>1.6657480813560328</v>
      </c>
      <c r="J13" s="740">
        <v>0.78518309470016912</v>
      </c>
      <c r="K13" s="740">
        <v>7.162171311654375</v>
      </c>
      <c r="L13" s="741">
        <v>15.506411867973185</v>
      </c>
      <c r="M13" s="741">
        <v>3.6317654418064871</v>
      </c>
      <c r="N13" s="741">
        <v>3.2931260133285289</v>
      </c>
      <c r="O13" s="741">
        <v>2.237593174377865</v>
      </c>
      <c r="P13" s="741">
        <v>1.9197146018943609</v>
      </c>
      <c r="Q13" s="741">
        <v>1.259726273081889</v>
      </c>
      <c r="R13" s="741">
        <v>1.7888503123647177</v>
      </c>
      <c r="S13" s="741">
        <v>3.8046431604925073</v>
      </c>
      <c r="T13" s="741">
        <v>4.3879830515849552</v>
      </c>
      <c r="U13" s="741">
        <v>1.6851328134210863</v>
      </c>
      <c r="V13" s="741">
        <v>1.3362778934403527</v>
      </c>
      <c r="W13" s="739">
        <v>100</v>
      </c>
      <c r="X13" s="742">
        <v>8538.9506445284351</v>
      </c>
      <c r="Y13" s="739">
        <v>6.6396276297919652</v>
      </c>
      <c r="Z13" s="739">
        <v>2.5933887165415106</v>
      </c>
      <c r="AA13" s="739">
        <v>0</v>
      </c>
      <c r="AB13" s="739">
        <v>0</v>
      </c>
      <c r="AC13" s="743">
        <v>17.654969668918969</v>
      </c>
      <c r="AD13" s="730">
        <v>41.493805727315085</v>
      </c>
      <c r="AE13" s="730">
        <v>40.851224603765928</v>
      </c>
    </row>
    <row r="14" spans="1:31" s="730" customFormat="1" ht="25.5" customHeight="1">
      <c r="A14" s="738"/>
      <c r="B14" s="738">
        <v>3</v>
      </c>
      <c r="C14" s="739">
        <v>19.754786756613683</v>
      </c>
      <c r="D14" s="739">
        <v>2.8659995072248599</v>
      </c>
      <c r="E14" s="739">
        <v>2.6074704322777618</v>
      </c>
      <c r="F14" s="739">
        <v>0.82256356712193424</v>
      </c>
      <c r="G14" s="740">
        <v>7.7916001807900734</v>
      </c>
      <c r="H14" s="740">
        <v>16.606530485121361</v>
      </c>
      <c r="I14" s="740">
        <v>1.0553695415683415</v>
      </c>
      <c r="J14" s="740">
        <v>0.60794244648664941</v>
      </c>
      <c r="K14" s="740">
        <v>5.4826896048899085</v>
      </c>
      <c r="L14" s="741">
        <v>10.189924697964617</v>
      </c>
      <c r="M14" s="741">
        <v>3.0764821632380484</v>
      </c>
      <c r="N14" s="741">
        <v>5.6487731048150085</v>
      </c>
      <c r="O14" s="741">
        <v>1.9038947370580059</v>
      </c>
      <c r="P14" s="741">
        <v>3.5679072393263982</v>
      </c>
      <c r="Q14" s="741">
        <v>1.140802214525714</v>
      </c>
      <c r="R14" s="741">
        <v>1.59257965347759</v>
      </c>
      <c r="S14" s="741">
        <v>5.5947240075970397</v>
      </c>
      <c r="T14" s="741">
        <v>4.5174725860269254</v>
      </c>
      <c r="U14" s="741">
        <v>3.9870653215612584</v>
      </c>
      <c r="V14" s="741">
        <v>1.1854217523148132</v>
      </c>
      <c r="W14" s="739">
        <v>100</v>
      </c>
      <c r="X14" s="742">
        <v>10852.693595438874</v>
      </c>
      <c r="Y14" s="739">
        <v>6.1530300411757732</v>
      </c>
      <c r="Z14" s="739">
        <v>2.1747964424162882</v>
      </c>
      <c r="AA14" s="739">
        <v>0</v>
      </c>
      <c r="AB14" s="739">
        <v>0</v>
      </c>
      <c r="AC14" s="743">
        <v>26.05082026323824</v>
      </c>
      <c r="AD14" s="730">
        <v>31.544132258856337</v>
      </c>
      <c r="AE14" s="730">
        <v>42.405047477905427</v>
      </c>
    </row>
    <row r="15" spans="1:31" s="730" customFormat="1" ht="25.5" customHeight="1">
      <c r="A15" s="738"/>
      <c r="B15" s="738">
        <v>4</v>
      </c>
      <c r="C15" s="739">
        <v>21.894176993428879</v>
      </c>
      <c r="D15" s="739">
        <v>5.1475814964521582</v>
      </c>
      <c r="E15" s="739">
        <v>2.5243246833132154</v>
      </c>
      <c r="F15" s="739">
        <v>1.8825405941155722</v>
      </c>
      <c r="G15" s="740">
        <v>9.0622136141017453</v>
      </c>
      <c r="H15" s="740">
        <v>12.928406358876336</v>
      </c>
      <c r="I15" s="740">
        <v>1.0386714524321006</v>
      </c>
      <c r="J15" s="740">
        <v>0.65677875398510377</v>
      </c>
      <c r="K15" s="740">
        <v>4.9980400912071312</v>
      </c>
      <c r="L15" s="741">
        <v>10.51271300400802</v>
      </c>
      <c r="M15" s="741">
        <v>4.8703700573905842</v>
      </c>
      <c r="N15" s="741">
        <v>5.4610690621447393</v>
      </c>
      <c r="O15" s="741">
        <v>1.7531908695248324</v>
      </c>
      <c r="P15" s="741">
        <v>2.4104555938494769</v>
      </c>
      <c r="Q15" s="741">
        <v>1.033858380224532</v>
      </c>
      <c r="R15" s="741">
        <v>1.3344427642797319</v>
      </c>
      <c r="S15" s="741">
        <v>3.3807521366175068</v>
      </c>
      <c r="T15" s="741">
        <v>5.3647814482901577</v>
      </c>
      <c r="U15" s="741">
        <v>2.7641455173149319</v>
      </c>
      <c r="V15" s="741">
        <v>0.98148712844325137</v>
      </c>
      <c r="W15" s="739">
        <v>99.999999999999986</v>
      </c>
      <c r="X15" s="742">
        <v>11263.208682606653</v>
      </c>
      <c r="Y15" s="739">
        <v>3.9595329410788445</v>
      </c>
      <c r="Z15" s="739">
        <v>2.2994089611089437</v>
      </c>
      <c r="AA15" s="739">
        <v>0</v>
      </c>
      <c r="AB15" s="739">
        <v>0</v>
      </c>
      <c r="AC15" s="743">
        <v>31.448623767309822</v>
      </c>
      <c r="AD15" s="730">
        <v>28.684110270602417</v>
      </c>
      <c r="AE15" s="730">
        <v>39.867265962087764</v>
      </c>
    </row>
    <row r="16" spans="1:31" s="730" customFormat="1" ht="25.5" customHeight="1">
      <c r="A16" s="738">
        <v>2009</v>
      </c>
      <c r="B16" s="738">
        <v>1</v>
      </c>
      <c r="C16" s="739">
        <v>21.014235970912424</v>
      </c>
      <c r="D16" s="739">
        <v>3.1174924741893792</v>
      </c>
      <c r="E16" s="739">
        <v>2.3531573852326604</v>
      </c>
      <c r="F16" s="739">
        <v>1.6934956033811017</v>
      </c>
      <c r="G16" s="740">
        <v>8.801977118812756</v>
      </c>
      <c r="H16" s="740">
        <v>17.344545212169731</v>
      </c>
      <c r="I16" s="740">
        <v>1.2259326399241444</v>
      </c>
      <c r="J16" s="740">
        <v>0.53103195099650002</v>
      </c>
      <c r="K16" s="740">
        <v>5.5627068504593726</v>
      </c>
      <c r="L16" s="741">
        <v>9.2363750971535534</v>
      </c>
      <c r="M16" s="741">
        <v>3.6310711639308275</v>
      </c>
      <c r="N16" s="741">
        <v>11.712743403600962</v>
      </c>
      <c r="O16" s="741">
        <v>1.3136628919423383</v>
      </c>
      <c r="P16" s="741">
        <v>2.5273960198879157</v>
      </c>
      <c r="Q16" s="741">
        <v>0.70470161857449887</v>
      </c>
      <c r="R16" s="741">
        <v>1.3937725517277524</v>
      </c>
      <c r="S16" s="741">
        <v>2.4419289114856841</v>
      </c>
      <c r="T16" s="741">
        <v>3.5359457142618393</v>
      </c>
      <c r="U16" s="741">
        <v>1.3205822800947147</v>
      </c>
      <c r="V16" s="741">
        <v>0.53724514126185707</v>
      </c>
      <c r="W16" s="739">
        <v>100.00000000000003</v>
      </c>
      <c r="X16" s="742">
        <v>12569.927040533319</v>
      </c>
      <c r="Y16" s="739">
        <v>1.1660498512187885</v>
      </c>
      <c r="Z16" s="739">
        <v>1.9470331608781728</v>
      </c>
      <c r="AA16" s="739">
        <v>0</v>
      </c>
      <c r="AB16" s="739">
        <v>0</v>
      </c>
      <c r="AC16" s="743">
        <v>28.178381433715565</v>
      </c>
      <c r="AD16" s="730">
        <v>33.466193772362502</v>
      </c>
      <c r="AE16" s="730">
        <v>38.355424793921948</v>
      </c>
    </row>
    <row r="17" spans="1:31" s="730" customFormat="1" ht="25.5" customHeight="1">
      <c r="A17" s="738"/>
      <c r="B17" s="738">
        <v>2</v>
      </c>
      <c r="C17" s="739">
        <v>10.203702478100142</v>
      </c>
      <c r="D17" s="739">
        <v>3.2234751674900459</v>
      </c>
      <c r="E17" s="739">
        <v>2.8173822701367044</v>
      </c>
      <c r="F17" s="739">
        <v>3.0581130748735861</v>
      </c>
      <c r="G17" s="740">
        <v>8.9247276524807546</v>
      </c>
      <c r="H17" s="740">
        <v>17.56241507753364</v>
      </c>
      <c r="I17" s="740">
        <v>1.3496995799384799</v>
      </c>
      <c r="J17" s="740">
        <v>0.59186042865496202</v>
      </c>
      <c r="K17" s="740">
        <v>7.1793651987963933</v>
      </c>
      <c r="L17" s="741">
        <v>13.638482107380206</v>
      </c>
      <c r="M17" s="741">
        <v>4.298530077774144</v>
      </c>
      <c r="N17" s="741">
        <v>4.4337760313597041</v>
      </c>
      <c r="O17" s="741">
        <v>1.7043936305549654</v>
      </c>
      <c r="P17" s="741">
        <v>3.4163752232040796</v>
      </c>
      <c r="Q17" s="741">
        <v>1.2247892020179885</v>
      </c>
      <c r="R17" s="741">
        <v>1.6185637622905642</v>
      </c>
      <c r="S17" s="741">
        <v>4.7197829625185843</v>
      </c>
      <c r="T17" s="741">
        <v>4.9604984974265651</v>
      </c>
      <c r="U17" s="741">
        <v>3.0588448458142214</v>
      </c>
      <c r="V17" s="741">
        <v>2.0152227316542977</v>
      </c>
      <c r="W17" s="739">
        <v>100</v>
      </c>
      <c r="X17" s="742">
        <v>11247.192768756531</v>
      </c>
      <c r="Y17" s="739">
        <v>0.95173799193348907</v>
      </c>
      <c r="Z17" s="739">
        <v>2.3238880755354461</v>
      </c>
      <c r="AA17" s="739">
        <v>0</v>
      </c>
      <c r="AB17" s="739">
        <v>0</v>
      </c>
      <c r="AC17" s="743">
        <v>19.302672990600477</v>
      </c>
      <c r="AD17" s="730">
        <v>35.608067937404229</v>
      </c>
      <c r="AE17" s="730">
        <v>45.089259071995322</v>
      </c>
    </row>
    <row r="18" spans="1:31" s="730" customFormat="1" ht="25.5" customHeight="1">
      <c r="A18" s="738"/>
      <c r="B18" s="738">
        <v>3</v>
      </c>
      <c r="C18" s="739">
        <v>23.253552363556125</v>
      </c>
      <c r="D18" s="739">
        <v>2.9694040398175412</v>
      </c>
      <c r="E18" s="739">
        <v>2.7063831798850955</v>
      </c>
      <c r="F18" s="739">
        <v>3.0151561949230432</v>
      </c>
      <c r="G18" s="740">
        <v>7.517726845253188</v>
      </c>
      <c r="H18" s="740">
        <v>15.168059998208051</v>
      </c>
      <c r="I18" s="740">
        <v>1.0208557868291088</v>
      </c>
      <c r="J18" s="740">
        <v>0.61395035193445946</v>
      </c>
      <c r="K18" s="740">
        <v>6.4685043430246223</v>
      </c>
      <c r="L18" s="741">
        <v>10.634957165904863</v>
      </c>
      <c r="M18" s="741">
        <v>3.7477167407777365</v>
      </c>
      <c r="N18" s="741">
        <v>3.3773496737421302</v>
      </c>
      <c r="O18" s="741">
        <v>1.6865524543682959</v>
      </c>
      <c r="P18" s="741">
        <v>2.1500692094112166</v>
      </c>
      <c r="Q18" s="741">
        <v>1.1276471486052337</v>
      </c>
      <c r="R18" s="741">
        <v>1.5103575004711971</v>
      </c>
      <c r="S18" s="741">
        <v>5.0555830177593544</v>
      </c>
      <c r="T18" s="741">
        <v>4.3612546507539065</v>
      </c>
      <c r="U18" s="741">
        <v>1.9753814439360333</v>
      </c>
      <c r="V18" s="741">
        <v>1.6395378908387992</v>
      </c>
      <c r="W18" s="739">
        <v>100</v>
      </c>
      <c r="X18" s="742">
        <v>12602.738927195598</v>
      </c>
      <c r="Y18" s="739">
        <v>2.1950697402995525</v>
      </c>
      <c r="Z18" s="739">
        <v>2.320335540195837</v>
      </c>
      <c r="AA18" s="739">
        <v>0</v>
      </c>
      <c r="AB18" s="739">
        <v>0</v>
      </c>
      <c r="AC18" s="743">
        <v>31.944495778181803</v>
      </c>
      <c r="AD18" s="730">
        <v>30.789097325249429</v>
      </c>
      <c r="AE18" s="730">
        <v>37.266406896568775</v>
      </c>
    </row>
    <row r="19" spans="1:31" s="730" customFormat="1" ht="25.5" customHeight="1">
      <c r="A19" s="738"/>
      <c r="B19" s="738">
        <v>4</v>
      </c>
      <c r="C19" s="739">
        <v>23.232377403777736</v>
      </c>
      <c r="D19" s="739">
        <v>5.1004723258465594</v>
      </c>
      <c r="E19" s="739">
        <v>2.6212251017991037</v>
      </c>
      <c r="F19" s="739">
        <v>2.1819647545670038</v>
      </c>
      <c r="G19" s="740">
        <v>7.7593687405085525</v>
      </c>
      <c r="H19" s="740">
        <v>10.134459510354835</v>
      </c>
      <c r="I19" s="740">
        <v>0.98486795589314891</v>
      </c>
      <c r="J19" s="740">
        <v>0.69010064251427994</v>
      </c>
      <c r="K19" s="740">
        <v>5.0991087704951514</v>
      </c>
      <c r="L19" s="741">
        <v>11.518504459733316</v>
      </c>
      <c r="M19" s="741">
        <v>3.9689216218412176</v>
      </c>
      <c r="N19" s="741">
        <v>1.5815597728730368</v>
      </c>
      <c r="O19" s="741">
        <v>1.7986306321962342</v>
      </c>
      <c r="P19" s="741">
        <v>4.2120858436037398</v>
      </c>
      <c r="Q19" s="741">
        <v>0.90894879093832126</v>
      </c>
      <c r="R19" s="741">
        <v>1.1273888333769377</v>
      </c>
      <c r="S19" s="741">
        <v>4.8982815326261822</v>
      </c>
      <c r="T19" s="741">
        <v>6.7295130808110395</v>
      </c>
      <c r="U19" s="741">
        <v>5.0708892612166938</v>
      </c>
      <c r="V19" s="741">
        <v>0.38133096502689678</v>
      </c>
      <c r="W19" s="739">
        <v>100</v>
      </c>
      <c r="X19" s="742">
        <v>13621.990481008832</v>
      </c>
      <c r="Y19" s="739">
        <v>12.082848671623021</v>
      </c>
      <c r="Z19" s="739">
        <v>2.5464169953919167</v>
      </c>
      <c r="AA19" s="739">
        <v>0</v>
      </c>
      <c r="AB19" s="739">
        <v>0</v>
      </c>
      <c r="AC19" s="743">
        <v>33.136039585990403</v>
      </c>
      <c r="AD19" s="730">
        <v>24.667905619765968</v>
      </c>
      <c r="AE19" s="730">
        <v>42.196054794243615</v>
      </c>
    </row>
    <row r="20" spans="1:31" s="730" customFormat="1" ht="25.5" customHeight="1">
      <c r="A20" s="738">
        <v>2010</v>
      </c>
      <c r="B20" s="738">
        <v>1</v>
      </c>
      <c r="C20" s="739">
        <v>21.754986991668549</v>
      </c>
      <c r="D20" s="739">
        <v>2.8355306210973334</v>
      </c>
      <c r="E20" s="739">
        <v>2.0476342317987615</v>
      </c>
      <c r="F20" s="739">
        <v>3.890761253976537</v>
      </c>
      <c r="G20" s="740">
        <v>7.7930220491068694</v>
      </c>
      <c r="H20" s="740">
        <v>16.679846317971407</v>
      </c>
      <c r="I20" s="740">
        <v>1.1245223289314561</v>
      </c>
      <c r="J20" s="740">
        <v>0.51534005880659361</v>
      </c>
      <c r="K20" s="740">
        <v>5.525333834760735</v>
      </c>
      <c r="L20" s="741">
        <v>10.591361227210463</v>
      </c>
      <c r="M20" s="741">
        <v>3.4181244437374705</v>
      </c>
      <c r="N20" s="741">
        <v>4.9060187152305579</v>
      </c>
      <c r="O20" s="741">
        <v>1.407211696289548</v>
      </c>
      <c r="P20" s="741">
        <v>4.893739490332452</v>
      </c>
      <c r="Q20" s="741">
        <v>0.86129450265155205</v>
      </c>
      <c r="R20" s="741">
        <v>1.6490325369121521</v>
      </c>
      <c r="S20" s="741">
        <v>3.0727656783633441</v>
      </c>
      <c r="T20" s="741">
        <v>3.9768113278999229</v>
      </c>
      <c r="U20" s="741">
        <v>2.2433806549819773</v>
      </c>
      <c r="V20" s="741">
        <v>0.8132820382723146</v>
      </c>
      <c r="W20" s="739">
        <v>99.999999999999986</v>
      </c>
      <c r="X20" s="742">
        <v>16711.411278056949</v>
      </c>
      <c r="Y20" s="739">
        <v>4.0762772344597531</v>
      </c>
      <c r="Z20" s="739">
        <v>2.1661600902385465</v>
      </c>
      <c r="AA20" s="739">
        <v>0.15223656228019977</v>
      </c>
      <c r="AB20" s="739">
        <v>0</v>
      </c>
      <c r="AC20" s="743">
        <v>30.528913098541182</v>
      </c>
      <c r="AD20" s="730">
        <v>31.638064589577063</v>
      </c>
      <c r="AE20" s="730">
        <v>37.833022311881749</v>
      </c>
    </row>
    <row r="21" spans="1:31" s="730" customFormat="1" ht="25.5" customHeight="1">
      <c r="A21" s="738"/>
      <c r="B21" s="738">
        <v>2</v>
      </c>
      <c r="C21" s="739">
        <v>9.7976195157487282</v>
      </c>
      <c r="D21" s="739">
        <v>3.3668781823106309</v>
      </c>
      <c r="E21" s="739">
        <v>2.9509905840567061</v>
      </c>
      <c r="F21" s="739">
        <v>2.8931995682755165</v>
      </c>
      <c r="G21" s="740">
        <v>8.3014509447390807</v>
      </c>
      <c r="H21" s="740">
        <v>16.308782657748488</v>
      </c>
      <c r="I21" s="740">
        <v>1.7852516134833369</v>
      </c>
      <c r="J21" s="740">
        <v>0.77404425125709131</v>
      </c>
      <c r="K21" s="740">
        <v>7.1795919657645566</v>
      </c>
      <c r="L21" s="741">
        <v>17.51647206648007</v>
      </c>
      <c r="M21" s="741">
        <v>3.6211520109980042</v>
      </c>
      <c r="N21" s="741">
        <v>3.2818872122894387</v>
      </c>
      <c r="O21" s="741">
        <v>1.8226753299689684</v>
      </c>
      <c r="P21" s="741">
        <v>1.5078866592944624</v>
      </c>
      <c r="Q21" s="741">
        <v>1.7034072749736853</v>
      </c>
      <c r="R21" s="741">
        <v>2.1993081480531558</v>
      </c>
      <c r="S21" s="741">
        <v>4.57998431172759</v>
      </c>
      <c r="T21" s="741">
        <v>5.3458844338793616</v>
      </c>
      <c r="U21" s="741">
        <v>3.5258566376280371</v>
      </c>
      <c r="V21" s="741">
        <v>1.5376766313230905</v>
      </c>
      <c r="W21" s="739">
        <v>99.999999999999986</v>
      </c>
      <c r="X21" s="742">
        <v>13028.038788258509</v>
      </c>
      <c r="Y21" s="739">
        <v>8.3568713756121245</v>
      </c>
      <c r="Z21" s="739">
        <v>3.1649351252930149</v>
      </c>
      <c r="AA21" s="739">
        <v>0.22689702963488634</v>
      </c>
      <c r="AB21" s="739">
        <v>0</v>
      </c>
      <c r="AC21" s="743">
        <v>19.008687850391581</v>
      </c>
      <c r="AD21" s="730">
        <v>34.349121432992554</v>
      </c>
      <c r="AE21" s="730">
        <v>46.642190716615865</v>
      </c>
    </row>
    <row r="22" spans="1:31" s="730" customFormat="1" ht="25.5" customHeight="1">
      <c r="A22" s="738"/>
      <c r="B22" s="738">
        <v>3</v>
      </c>
      <c r="C22" s="739">
        <v>19.220963684497448</v>
      </c>
      <c r="D22" s="739">
        <v>2.9869005558195596</v>
      </c>
      <c r="E22" s="739">
        <v>2.8297106087636257</v>
      </c>
      <c r="F22" s="739">
        <v>1.8055117847467408</v>
      </c>
      <c r="G22" s="740">
        <v>6.8837742632395766</v>
      </c>
      <c r="H22" s="740">
        <v>13.203565167480127</v>
      </c>
      <c r="I22" s="740">
        <v>1.7591477742017734</v>
      </c>
      <c r="J22" s="740">
        <v>0.8287159291949604</v>
      </c>
      <c r="K22" s="740">
        <v>5.9755613658923785</v>
      </c>
      <c r="L22" s="741">
        <v>10.25287994167085</v>
      </c>
      <c r="M22" s="741">
        <v>4.8162442921796913</v>
      </c>
      <c r="N22" s="741">
        <v>6.4622325321663636</v>
      </c>
      <c r="O22" s="741">
        <v>1.8008049237523409</v>
      </c>
      <c r="P22" s="741">
        <v>3.3949052998566582</v>
      </c>
      <c r="Q22" s="741">
        <v>0.9554843391435428</v>
      </c>
      <c r="R22" s="741">
        <v>1.2649689519716547</v>
      </c>
      <c r="S22" s="741">
        <v>5.9892500856589077</v>
      </c>
      <c r="T22" s="741">
        <v>4.9799898841328831</v>
      </c>
      <c r="U22" s="741">
        <v>3.3459344963384381</v>
      </c>
      <c r="V22" s="741">
        <v>1.2434541192924629</v>
      </c>
      <c r="W22" s="739">
        <v>100</v>
      </c>
      <c r="X22" s="742">
        <v>15061.161523008048</v>
      </c>
      <c r="Y22" s="739">
        <v>9.027588507353089</v>
      </c>
      <c r="Z22" s="739">
        <v>3.1698699458118935</v>
      </c>
      <c r="AA22" s="739">
        <v>0.2506780701388493</v>
      </c>
      <c r="AB22" s="739">
        <v>0</v>
      </c>
      <c r="AC22" s="743">
        <v>26.843086633827376</v>
      </c>
      <c r="AD22" s="730">
        <v>28.650764500008812</v>
      </c>
      <c r="AE22" s="730">
        <v>44.506148866163791</v>
      </c>
    </row>
    <row r="23" spans="1:31" s="730" customFormat="1" ht="25.5" customHeight="1">
      <c r="A23" s="738"/>
      <c r="B23" s="738">
        <v>4</v>
      </c>
      <c r="C23" s="739">
        <v>20.790582357570429</v>
      </c>
      <c r="D23" s="739">
        <v>5.1568691385582603</v>
      </c>
      <c r="E23" s="739">
        <v>2.8727212467184895</v>
      </c>
      <c r="F23" s="739">
        <v>0.71253584641219836</v>
      </c>
      <c r="G23" s="740">
        <v>8.6784941062358421</v>
      </c>
      <c r="H23" s="740">
        <v>12.174499766820961</v>
      </c>
      <c r="I23" s="740">
        <v>1.3889639753553749</v>
      </c>
      <c r="J23" s="740">
        <v>0.90239709169796267</v>
      </c>
      <c r="K23" s="740">
        <v>5.0060819565887549</v>
      </c>
      <c r="L23" s="741">
        <v>9.9335737229602579</v>
      </c>
      <c r="M23" s="741">
        <v>3.3778077386837615</v>
      </c>
      <c r="N23" s="741">
        <v>6.0413020997249891</v>
      </c>
      <c r="O23" s="741">
        <v>1.8030622183245777</v>
      </c>
      <c r="P23" s="741">
        <v>4.4818424991442178</v>
      </c>
      <c r="Q23" s="741">
        <v>0.91077389248576912</v>
      </c>
      <c r="R23" s="741">
        <v>1.1305344302838489</v>
      </c>
      <c r="S23" s="741">
        <v>3.7740522342852474</v>
      </c>
      <c r="T23" s="741">
        <v>6.0692444912875336</v>
      </c>
      <c r="U23" s="741">
        <v>3.5475417814193806</v>
      </c>
      <c r="V23" s="741">
        <v>1.2471194054421506</v>
      </c>
      <c r="W23" s="739">
        <v>100</v>
      </c>
      <c r="X23" s="742">
        <v>15920.748417716932</v>
      </c>
      <c r="Y23" s="739">
        <v>7.1076914336029899</v>
      </c>
      <c r="Z23" s="739">
        <v>3.5957482110338717</v>
      </c>
      <c r="AA23" s="739">
        <v>0.41358373551557759</v>
      </c>
      <c r="AB23" s="739">
        <v>0</v>
      </c>
      <c r="AC23" s="743">
        <v>29.532708589259375</v>
      </c>
      <c r="AD23" s="730">
        <v>28.150436896698896</v>
      </c>
      <c r="AE23" s="730">
        <v>42.316854514041729</v>
      </c>
    </row>
    <row r="24" spans="1:31" s="730" customFormat="1" ht="25.5" customHeight="1">
      <c r="A24" s="738">
        <v>2011</v>
      </c>
      <c r="B24" s="738">
        <v>1</v>
      </c>
      <c r="C24" s="739">
        <v>18.272100829865185</v>
      </c>
      <c r="D24" s="739">
        <v>2.7770191368109631</v>
      </c>
      <c r="E24" s="739">
        <v>1.8240264545416469</v>
      </c>
      <c r="F24" s="739">
        <v>2.1502869038854335</v>
      </c>
      <c r="G24" s="740">
        <v>9.6151243194571823</v>
      </c>
      <c r="H24" s="740">
        <v>14.083577542712158</v>
      </c>
      <c r="I24" s="740">
        <v>1.4482959683291936</v>
      </c>
      <c r="J24" s="740">
        <v>0.64423650357471185</v>
      </c>
      <c r="K24" s="740">
        <v>5.8516408447811896</v>
      </c>
      <c r="L24" s="741">
        <v>10.837889226448992</v>
      </c>
      <c r="M24" s="741">
        <v>2.8537453685749083</v>
      </c>
      <c r="N24" s="741">
        <v>9.2729210584966424</v>
      </c>
      <c r="O24" s="741">
        <v>1.3564019564692325</v>
      </c>
      <c r="P24" s="741">
        <v>3.1519131550602539</v>
      </c>
      <c r="Q24" s="741">
        <v>0.80315702649347931</v>
      </c>
      <c r="R24" s="741">
        <v>1.5597456666772214</v>
      </c>
      <c r="S24" s="741">
        <v>3.54823171251053</v>
      </c>
      <c r="T24" s="741">
        <v>5.1616697831154559</v>
      </c>
      <c r="U24" s="741">
        <v>4.1753651197589887</v>
      </c>
      <c r="V24" s="741">
        <v>0.61265142243665904</v>
      </c>
      <c r="W24" s="739">
        <v>100</v>
      </c>
      <c r="X24" s="742">
        <v>19813.135529117102</v>
      </c>
      <c r="Y24" s="739">
        <v>7.8406227953432603</v>
      </c>
      <c r="Z24" s="739">
        <v>2.9978882881953481</v>
      </c>
      <c r="AA24" s="739">
        <v>2.1979597405990576</v>
      </c>
      <c r="AB24" s="739">
        <v>0</v>
      </c>
      <c r="AC24" s="743">
        <v>25.02343332510323</v>
      </c>
      <c r="AD24" s="730">
        <v>31.642875178854435</v>
      </c>
      <c r="AE24" s="730">
        <v>43.333691496042356</v>
      </c>
    </row>
    <row r="25" spans="1:31" s="730" customFormat="1" ht="25.5" customHeight="1">
      <c r="A25" s="738"/>
      <c r="B25" s="738">
        <v>2</v>
      </c>
      <c r="C25" s="739">
        <v>7.559425994238846</v>
      </c>
      <c r="D25" s="739">
        <v>2.774817610865739</v>
      </c>
      <c r="E25" s="739">
        <v>2.1604351061156821</v>
      </c>
      <c r="F25" s="739">
        <v>1.3366896249419005</v>
      </c>
      <c r="G25" s="740">
        <v>11.333479367126467</v>
      </c>
      <c r="H25" s="740">
        <v>17.560456821366042</v>
      </c>
      <c r="I25" s="740">
        <v>1.4694715242342915</v>
      </c>
      <c r="J25" s="740">
        <v>0.75250638137159132</v>
      </c>
      <c r="K25" s="740">
        <v>6.9384167275981126</v>
      </c>
      <c r="L25" s="741">
        <v>15.248201516186116</v>
      </c>
      <c r="M25" s="741">
        <v>3.3769690374757877</v>
      </c>
      <c r="N25" s="741">
        <v>3.1678923819501139</v>
      </c>
      <c r="O25" s="741">
        <v>1.7077420130525149</v>
      </c>
      <c r="P25" s="741">
        <v>3.9236928633694066</v>
      </c>
      <c r="Q25" s="741">
        <v>1.016435259462815</v>
      </c>
      <c r="R25" s="741">
        <v>1.341106603940649</v>
      </c>
      <c r="S25" s="741">
        <v>5.7690413639699827</v>
      </c>
      <c r="T25" s="741">
        <v>6.6148902423116276</v>
      </c>
      <c r="U25" s="741">
        <v>4.7709783879867764</v>
      </c>
      <c r="V25" s="741">
        <v>1.1773511724355332</v>
      </c>
      <c r="W25" s="739">
        <v>99.999999999999986</v>
      </c>
      <c r="X25" s="742">
        <v>18183.38659716443</v>
      </c>
      <c r="Y25" s="739">
        <v>8.1403930317198814</v>
      </c>
      <c r="Z25" s="739">
        <v>3.5190865332637276</v>
      </c>
      <c r="AA25" s="739">
        <v>4.28103846178296</v>
      </c>
      <c r="AB25" s="739">
        <v>0</v>
      </c>
      <c r="AC25" s="743">
        <v>13.831368336162168</v>
      </c>
      <c r="AD25" s="730">
        <v>38.054330821696503</v>
      </c>
      <c r="AE25" s="730">
        <v>48.114300842141319</v>
      </c>
    </row>
    <row r="26" spans="1:31" s="730" customFormat="1" ht="25.5" customHeight="1">
      <c r="A26" s="738"/>
      <c r="B26" s="738">
        <v>3</v>
      </c>
      <c r="C26" s="739">
        <v>19.378617521447065</v>
      </c>
      <c r="D26" s="739">
        <v>2.8989527799936838</v>
      </c>
      <c r="E26" s="739">
        <v>2.2550995011565873</v>
      </c>
      <c r="F26" s="739">
        <v>1.3836024596267678</v>
      </c>
      <c r="G26" s="740">
        <v>11.731987432102081</v>
      </c>
      <c r="H26" s="740">
        <v>16.754436069701217</v>
      </c>
      <c r="I26" s="740">
        <v>1.2015069982508282</v>
      </c>
      <c r="J26" s="740">
        <v>0.82274570564975436</v>
      </c>
      <c r="K26" s="740">
        <v>7.1138541166892217</v>
      </c>
      <c r="L26" s="741">
        <v>9.4749597576674258</v>
      </c>
      <c r="M26" s="741">
        <v>3.9979709154100402</v>
      </c>
      <c r="N26" s="741">
        <v>5.2999957360380243</v>
      </c>
      <c r="O26" s="741">
        <v>1.9589008308343567</v>
      </c>
      <c r="P26" s="741">
        <v>2.9605689093973595</v>
      </c>
      <c r="Q26" s="741">
        <v>1.3157867155751473</v>
      </c>
      <c r="R26" s="741">
        <v>1.7826204389343365</v>
      </c>
      <c r="S26" s="741">
        <v>4.172522138421435</v>
      </c>
      <c r="T26" s="741">
        <v>3.08972493298476</v>
      </c>
      <c r="U26" s="741">
        <v>0.62784594313443298</v>
      </c>
      <c r="V26" s="741">
        <v>1.7783010969855018</v>
      </c>
      <c r="W26" s="739">
        <v>100</v>
      </c>
      <c r="X26" s="742">
        <v>17796.877696692565</v>
      </c>
      <c r="Y26" s="739">
        <v>7.1800333723237024</v>
      </c>
      <c r="Z26" s="739">
        <v>3.784612227622751</v>
      </c>
      <c r="AA26" s="739">
        <v>5.600499325383935</v>
      </c>
      <c r="AB26" s="739">
        <v>0</v>
      </c>
      <c r="AC26" s="743">
        <v>25.916272262224105</v>
      </c>
      <c r="AD26" s="730">
        <v>37.624530322393099</v>
      </c>
      <c r="AE26" s="730">
        <v>36.459197415382818</v>
      </c>
    </row>
    <row r="27" spans="1:31" s="730" customFormat="1" ht="25.5" customHeight="1">
      <c r="A27" s="738"/>
      <c r="B27" s="738">
        <v>4</v>
      </c>
      <c r="C27" s="739">
        <v>20.744652238601201</v>
      </c>
      <c r="D27" s="739">
        <v>4.65529973279454</v>
      </c>
      <c r="E27" s="739">
        <v>1.9311254294774565</v>
      </c>
      <c r="F27" s="739">
        <v>2.1203567168291393</v>
      </c>
      <c r="G27" s="740">
        <v>12.582157879550419</v>
      </c>
      <c r="H27" s="740">
        <v>12.787023155925967</v>
      </c>
      <c r="I27" s="740">
        <v>0.91801253603148303</v>
      </c>
      <c r="J27" s="740">
        <v>0.82789477999633165</v>
      </c>
      <c r="K27" s="740">
        <v>5.4755883844460644</v>
      </c>
      <c r="L27" s="741">
        <v>10.483704247888209</v>
      </c>
      <c r="M27" s="741">
        <v>3.8838280793155491</v>
      </c>
      <c r="N27" s="741">
        <v>4.0223782133857631</v>
      </c>
      <c r="O27" s="741">
        <v>1.4800727172684793</v>
      </c>
      <c r="P27" s="741">
        <v>2.9733119148156959</v>
      </c>
      <c r="Q27" s="741">
        <v>1.4567250873557565</v>
      </c>
      <c r="R27" s="741">
        <v>1.8435521594137767</v>
      </c>
      <c r="S27" s="741">
        <v>4.3254738038589027</v>
      </c>
      <c r="T27" s="741">
        <v>4.9869273666729406</v>
      </c>
      <c r="U27" s="741">
        <v>1.2461051894132422</v>
      </c>
      <c r="V27" s="741">
        <v>1.255810366959081</v>
      </c>
      <c r="W27" s="739">
        <v>100</v>
      </c>
      <c r="X27" s="742">
        <v>20186.275807287311</v>
      </c>
      <c r="Y27" s="739">
        <v>6.1155088309830967</v>
      </c>
      <c r="Z27" s="739">
        <v>3.5109716358688341</v>
      </c>
      <c r="AA27" s="739">
        <v>5.6303881967449199</v>
      </c>
      <c r="AB27" s="739">
        <v>0</v>
      </c>
      <c r="AC27" s="743">
        <v>29.451434117702338</v>
      </c>
      <c r="AD27" s="730">
        <v>32.590676735950268</v>
      </c>
      <c r="AE27" s="730">
        <v>37.957889146347398</v>
      </c>
    </row>
    <row r="28" spans="1:31" s="730" customFormat="1" ht="25.5" customHeight="1">
      <c r="A28" s="738">
        <v>2012</v>
      </c>
      <c r="B28" s="738">
        <v>1</v>
      </c>
      <c r="C28" s="739">
        <v>18.83154501486408</v>
      </c>
      <c r="D28" s="739">
        <v>2.6883864594211691</v>
      </c>
      <c r="E28" s="739">
        <v>1.7043274545991485</v>
      </c>
      <c r="F28" s="739">
        <v>2.1681633212513955</v>
      </c>
      <c r="G28" s="740">
        <v>13.138478557527858</v>
      </c>
      <c r="H28" s="740">
        <v>14.843409316228509</v>
      </c>
      <c r="I28" s="740">
        <v>1.2949431416991211</v>
      </c>
      <c r="J28" s="740">
        <v>0.61770221886420329</v>
      </c>
      <c r="K28" s="740">
        <v>8.1031500426880037</v>
      </c>
      <c r="L28" s="741">
        <v>8.9955234951232708</v>
      </c>
      <c r="M28" s="741">
        <v>3.092153847976109</v>
      </c>
      <c r="N28" s="741">
        <v>5.8837453246372196</v>
      </c>
      <c r="O28" s="741">
        <v>1.5575419711828722</v>
      </c>
      <c r="P28" s="741">
        <v>2.918586737762598</v>
      </c>
      <c r="Q28" s="741">
        <v>0.85955130658451184</v>
      </c>
      <c r="R28" s="741">
        <v>1.686503536223052</v>
      </c>
      <c r="S28" s="741">
        <v>2.5942638497805044</v>
      </c>
      <c r="T28" s="741">
        <v>6.6832811186170096</v>
      </c>
      <c r="U28" s="741">
        <v>1.4444228790510936</v>
      </c>
      <c r="V28" s="741">
        <v>0.89432040591827822</v>
      </c>
      <c r="W28" s="739">
        <v>99.999999999999986</v>
      </c>
      <c r="X28" s="742">
        <v>23539.841303160891</v>
      </c>
      <c r="Y28" s="739">
        <v>5.6840149053374649</v>
      </c>
      <c r="Z28" s="739">
        <v>3.1611594935897478</v>
      </c>
      <c r="AA28" s="739">
        <v>4.30176526746778</v>
      </c>
      <c r="AB28" s="739">
        <v>0</v>
      </c>
      <c r="AC28" s="743">
        <v>25.392422250135795</v>
      </c>
      <c r="AD28" s="730">
        <v>37.997683277007695</v>
      </c>
      <c r="AE28" s="730">
        <v>36.609894472856517</v>
      </c>
    </row>
    <row r="29" spans="1:31" s="730" customFormat="1" ht="25.5" customHeight="1">
      <c r="A29" s="738"/>
      <c r="B29" s="738">
        <v>2</v>
      </c>
      <c r="C29" s="739">
        <v>7.7249113140614947</v>
      </c>
      <c r="D29" s="739">
        <v>2.6098346579426508</v>
      </c>
      <c r="E29" s="739">
        <v>2.0229958968012647</v>
      </c>
      <c r="F29" s="739">
        <v>1.9316300332077312</v>
      </c>
      <c r="G29" s="740">
        <v>12.719423379711008</v>
      </c>
      <c r="H29" s="740">
        <v>15.892033252251133</v>
      </c>
      <c r="I29" s="740">
        <v>1.3312443835215466</v>
      </c>
      <c r="J29" s="740">
        <v>0.67733251638362812</v>
      </c>
      <c r="K29" s="740">
        <v>9.4524111485406479</v>
      </c>
      <c r="L29" s="741">
        <v>16.517092473754317</v>
      </c>
      <c r="M29" s="741">
        <v>3.4341974498121179</v>
      </c>
      <c r="N29" s="741">
        <v>3.4954203268769057</v>
      </c>
      <c r="O29" s="741">
        <v>2.0493906731613354</v>
      </c>
      <c r="P29" s="741">
        <v>3.8327280980233045</v>
      </c>
      <c r="Q29" s="741">
        <v>1.5137920560404841</v>
      </c>
      <c r="R29" s="741">
        <v>2.005318848070702</v>
      </c>
      <c r="S29" s="741">
        <v>3.4602767823656322</v>
      </c>
      <c r="T29" s="741">
        <v>5.1993921650202131</v>
      </c>
      <c r="U29" s="741">
        <v>2.3638939116257247</v>
      </c>
      <c r="V29" s="741">
        <v>1.7666806328281486</v>
      </c>
      <c r="W29" s="739">
        <v>100</v>
      </c>
      <c r="X29" s="742">
        <v>22387.804622638709</v>
      </c>
      <c r="Y29" s="739">
        <v>5.7093101556539221</v>
      </c>
      <c r="Z29" s="739">
        <v>1.0702473345649883</v>
      </c>
      <c r="AA29" s="739">
        <v>4.4598413497363536</v>
      </c>
      <c r="AB29" s="739">
        <v>0</v>
      </c>
      <c r="AC29" s="743">
        <v>14.289371902013142</v>
      </c>
      <c r="AD29" s="730">
        <v>40.072444680407969</v>
      </c>
      <c r="AE29" s="730">
        <v>45.638183417578887</v>
      </c>
    </row>
    <row r="30" spans="1:31" s="730" customFormat="1" ht="25.5" customHeight="1">
      <c r="A30" s="738"/>
      <c r="B30" s="738">
        <v>3</v>
      </c>
      <c r="C30" s="739">
        <v>17.72386429363668</v>
      </c>
      <c r="D30" s="739">
        <v>2.5773455188861942</v>
      </c>
      <c r="E30" s="739">
        <v>2.1278416871192403</v>
      </c>
      <c r="F30" s="739">
        <v>1.3198240627159177</v>
      </c>
      <c r="G30" s="740">
        <v>12.516371906460405</v>
      </c>
      <c r="H30" s="740">
        <v>14.707831466523896</v>
      </c>
      <c r="I30" s="740">
        <v>1.1347453991051804</v>
      </c>
      <c r="J30" s="740">
        <v>0.68923008431762467</v>
      </c>
      <c r="K30" s="740">
        <v>9.1721120134027103</v>
      </c>
      <c r="L30" s="741">
        <v>9.7466780185415001</v>
      </c>
      <c r="M30" s="741">
        <v>3.2260226188164416</v>
      </c>
      <c r="N30" s="741">
        <v>6.1533944115868469</v>
      </c>
      <c r="O30" s="741">
        <v>2.2453737974562773</v>
      </c>
      <c r="P30" s="741">
        <v>3.7323970936719806</v>
      </c>
      <c r="Q30" s="741">
        <v>1.3129412372183351</v>
      </c>
      <c r="R30" s="741">
        <v>1.7782005626618858</v>
      </c>
      <c r="S30" s="741">
        <v>4.3475099800802806</v>
      </c>
      <c r="T30" s="741">
        <v>3.4930942186235088</v>
      </c>
      <c r="U30" s="741">
        <v>0.67771805441897282</v>
      </c>
      <c r="V30" s="741">
        <v>1.3175035747561119</v>
      </c>
      <c r="W30" s="739">
        <v>99.999999999999986</v>
      </c>
      <c r="X30" s="742">
        <v>23263.88260041449</v>
      </c>
      <c r="Y30" s="739">
        <v>4.6129945330974955</v>
      </c>
      <c r="Z30" s="739">
        <v>2.0396229659004428</v>
      </c>
      <c r="AA30" s="739">
        <v>5.8217701545501237</v>
      </c>
      <c r="AB30" s="739">
        <v>0</v>
      </c>
      <c r="AC30" s="743">
        <v>23.74887556235803</v>
      </c>
      <c r="AD30" s="730">
        <v>38.220290869809816</v>
      </c>
      <c r="AE30" s="730">
        <v>38.030833567832147</v>
      </c>
    </row>
    <row r="31" spans="1:31" s="730" customFormat="1" ht="25.5" customHeight="1">
      <c r="A31" s="738"/>
      <c r="B31" s="738">
        <v>4</v>
      </c>
      <c r="C31" s="739">
        <v>16.193583773452662</v>
      </c>
      <c r="D31" s="739">
        <v>3.9237978864355023</v>
      </c>
      <c r="E31" s="739">
        <v>1.8941984494818782</v>
      </c>
      <c r="F31" s="739">
        <v>1.0998907697424782</v>
      </c>
      <c r="G31" s="740">
        <v>12.563514592228502</v>
      </c>
      <c r="H31" s="740">
        <v>8.4198197073893137</v>
      </c>
      <c r="I31" s="740">
        <v>0.95893934373754375</v>
      </c>
      <c r="J31" s="740">
        <v>0.63001637335510197</v>
      </c>
      <c r="K31" s="740">
        <v>6.7488327450146599</v>
      </c>
      <c r="L31" s="741">
        <v>9.7477413942361864</v>
      </c>
      <c r="M31" s="741">
        <v>3.1747710132374443</v>
      </c>
      <c r="N31" s="741">
        <v>7.168609069487097</v>
      </c>
      <c r="O31" s="741">
        <v>2.2502686702407555</v>
      </c>
      <c r="P31" s="741">
        <v>3.7359340214861083</v>
      </c>
      <c r="Q31" s="741">
        <v>1.1967578948253192</v>
      </c>
      <c r="R31" s="741">
        <v>1.5113289282708342</v>
      </c>
      <c r="S31" s="741">
        <v>6.7821498724857339</v>
      </c>
      <c r="T31" s="741">
        <v>5.5284454411501276</v>
      </c>
      <c r="U31" s="741">
        <v>5.6773631741855723</v>
      </c>
      <c r="V31" s="741">
        <v>0.79403687955716307</v>
      </c>
      <c r="W31" s="739">
        <v>99.999999999999972</v>
      </c>
      <c r="X31" s="742">
        <v>27761.324626201418</v>
      </c>
      <c r="Y31" s="739">
        <v>3.985394777204867</v>
      </c>
      <c r="Z31" s="739">
        <v>3.5703306295944204</v>
      </c>
      <c r="AA31" s="739">
        <v>6.0576984419774664</v>
      </c>
      <c r="AB31" s="739">
        <v>0</v>
      </c>
      <c r="AC31" s="743">
        <v>23.11147087911252</v>
      </c>
      <c r="AD31" s="730">
        <v>29.321122761725121</v>
      </c>
      <c r="AE31" s="730">
        <v>47.567406359162341</v>
      </c>
    </row>
    <row r="32" spans="1:31" s="730" customFormat="1" ht="25.5" customHeight="1">
      <c r="A32" s="738">
        <v>2013</v>
      </c>
      <c r="B32" s="738">
        <v>1</v>
      </c>
      <c r="C32" s="739">
        <v>17.573905009984323</v>
      </c>
      <c r="D32" s="739">
        <v>2.4432854454746611</v>
      </c>
      <c r="E32" s="739">
        <v>1.6701100399145825</v>
      </c>
      <c r="F32" s="739">
        <v>1.8251468843336967</v>
      </c>
      <c r="G32" s="740">
        <v>14.942630065651747</v>
      </c>
      <c r="H32" s="740">
        <v>13.150943105611685</v>
      </c>
      <c r="I32" s="740">
        <v>1.2414112296690019</v>
      </c>
      <c r="J32" s="740">
        <v>0.51555560576581927</v>
      </c>
      <c r="K32" s="740">
        <v>8.9612673765248338</v>
      </c>
      <c r="L32" s="741">
        <v>10.175392388954659</v>
      </c>
      <c r="M32" s="741">
        <v>3.5974469882932194</v>
      </c>
      <c r="N32" s="741">
        <v>5.0752238121596642</v>
      </c>
      <c r="O32" s="741">
        <v>1.4656033268752304</v>
      </c>
      <c r="P32" s="741">
        <v>4.9834295469100196</v>
      </c>
      <c r="Q32" s="741">
        <v>0.8164865662080828</v>
      </c>
      <c r="R32" s="741">
        <v>1.5820124736494672</v>
      </c>
      <c r="S32" s="741">
        <v>3.3564813637982036</v>
      </c>
      <c r="T32" s="741">
        <v>3.7202717970466299</v>
      </c>
      <c r="U32" s="741">
        <v>1.9399089550202457</v>
      </c>
      <c r="V32" s="741">
        <v>0.96348801815424179</v>
      </c>
      <c r="W32" s="739">
        <v>100.00000000000001</v>
      </c>
      <c r="X32" s="742">
        <v>28487.868932804911</v>
      </c>
      <c r="Y32" s="739">
        <v>4.632301976638054</v>
      </c>
      <c r="Z32" s="739">
        <v>2.7192480942919746</v>
      </c>
      <c r="AA32" s="739">
        <v>6.2082829039549825</v>
      </c>
      <c r="AB32" s="739">
        <v>8.1580677079940891</v>
      </c>
      <c r="AC32" s="743">
        <v>23.512447379707265</v>
      </c>
      <c r="AD32" s="730">
        <v>38.811807383223083</v>
      </c>
      <c r="AE32" s="730">
        <v>37.675745237069663</v>
      </c>
    </row>
    <row r="33" spans="1:31" s="730" customFormat="1" ht="25.5" customHeight="1">
      <c r="B33" s="738">
        <v>2</v>
      </c>
      <c r="C33" s="739">
        <v>13.483085587052065</v>
      </c>
      <c r="D33" s="739">
        <v>2.1585150765614731</v>
      </c>
      <c r="E33" s="739">
        <v>1.6633602001673427</v>
      </c>
      <c r="F33" s="739">
        <v>1.7967416004083425</v>
      </c>
      <c r="G33" s="740">
        <v>12.854182555075324</v>
      </c>
      <c r="H33" s="740">
        <v>13.256921724036165</v>
      </c>
      <c r="I33" s="740">
        <v>1.2000524421353798</v>
      </c>
      <c r="J33" s="740">
        <v>0.52946410699927438</v>
      </c>
      <c r="K33" s="740">
        <v>9.3585539132096915</v>
      </c>
      <c r="L33" s="741">
        <v>14.718503122046972</v>
      </c>
      <c r="M33" s="741">
        <v>3.8421560726287765</v>
      </c>
      <c r="N33" s="741">
        <v>4.9151457637873843</v>
      </c>
      <c r="O33" s="741">
        <v>1.7677494176541255</v>
      </c>
      <c r="P33" s="741">
        <v>5.0646280617542168</v>
      </c>
      <c r="Q33" s="741">
        <v>1.0535414834768446</v>
      </c>
      <c r="R33" s="741">
        <v>1.3790121613972555</v>
      </c>
      <c r="S33" s="741">
        <v>3.8179224390664643</v>
      </c>
      <c r="T33" s="741">
        <v>3.9267106130460832</v>
      </c>
      <c r="U33" s="741">
        <v>2.0582681290663247</v>
      </c>
      <c r="V33" s="741">
        <v>1.1554855304304965</v>
      </c>
      <c r="W33" s="739">
        <v>100.00000000000001</v>
      </c>
      <c r="X33" s="742">
        <v>28907.164411713893</v>
      </c>
      <c r="Y33" s="739">
        <v>5.2152808059225881</v>
      </c>
      <c r="Z33" s="739">
        <v>0.89552916962633899</v>
      </c>
      <c r="AA33" s="739">
        <v>5.8776114264399197</v>
      </c>
      <c r="AB33" s="739">
        <v>6.4935671832322237</v>
      </c>
      <c r="AC33" s="743">
        <v>19.101702464189223</v>
      </c>
      <c r="AD33" s="730">
        <v>37.199174741455835</v>
      </c>
      <c r="AE33" s="730">
        <v>43.699122794354942</v>
      </c>
    </row>
    <row r="34" spans="1:31" s="730" customFormat="1" ht="25.5" customHeight="1">
      <c r="B34" s="738">
        <v>3</v>
      </c>
      <c r="C34" s="739">
        <v>15.273770106156787</v>
      </c>
      <c r="D34" s="739">
        <v>2.1626901059129304</v>
      </c>
      <c r="E34" s="739">
        <v>1.755758129020222</v>
      </c>
      <c r="F34" s="739">
        <v>1.314561666332263</v>
      </c>
      <c r="G34" s="740">
        <v>11.723293283467072</v>
      </c>
      <c r="H34" s="740">
        <v>12.990513074853457</v>
      </c>
      <c r="I34" s="740">
        <v>1.1015016619962221</v>
      </c>
      <c r="J34" s="740">
        <v>0.55765049585257809</v>
      </c>
      <c r="K34" s="740">
        <v>9.3463103173483031</v>
      </c>
      <c r="L34" s="741">
        <v>11.523494438772541</v>
      </c>
      <c r="M34" s="741">
        <v>4.1665581088040815</v>
      </c>
      <c r="N34" s="741">
        <v>6.8063073283186535</v>
      </c>
      <c r="O34" s="741">
        <v>1.7117714464481268</v>
      </c>
      <c r="P34" s="741">
        <v>5.1132123152843025</v>
      </c>
      <c r="Q34" s="741">
        <v>1.0586114043704651</v>
      </c>
      <c r="R34" s="741">
        <v>1.4172089322421575</v>
      </c>
      <c r="S34" s="741">
        <v>3.7017910314857483</v>
      </c>
      <c r="T34" s="741">
        <v>4.4935409110322357</v>
      </c>
      <c r="U34" s="741">
        <v>2.3438907446911146</v>
      </c>
      <c r="V34" s="741">
        <v>1.4375644976107185</v>
      </c>
      <c r="W34" s="739">
        <v>100</v>
      </c>
      <c r="X34" s="742">
        <v>28935.233818668185</v>
      </c>
      <c r="Y34" s="739">
        <v>5.2331085523843379</v>
      </c>
      <c r="Z34" s="739">
        <v>1.7953433214212116</v>
      </c>
      <c r="AA34" s="739">
        <v>5.2692646601942572</v>
      </c>
      <c r="AB34" s="739">
        <v>5.8160339315748679</v>
      </c>
      <c r="AC34" s="743">
        <v>20.506780007422204</v>
      </c>
      <c r="AD34" s="730">
        <v>35.719268833517631</v>
      </c>
      <c r="AE34" s="730">
        <v>43.773951159060147</v>
      </c>
    </row>
    <row r="35" spans="1:31" s="730" customFormat="1" ht="25.5" customHeight="1">
      <c r="B35" s="738">
        <v>4</v>
      </c>
      <c r="C35" s="739">
        <v>16.251675164973189</v>
      </c>
      <c r="D35" s="739">
        <v>3.4788347258039338</v>
      </c>
      <c r="E35" s="739">
        <v>1.7168209993494703</v>
      </c>
      <c r="F35" s="739">
        <v>1.0713347911161133</v>
      </c>
      <c r="G35" s="740">
        <v>13.109993429815594</v>
      </c>
      <c r="H35" s="740">
        <v>9.6540065636316488</v>
      </c>
      <c r="I35" s="740">
        <v>1.005087117224688</v>
      </c>
      <c r="J35" s="740">
        <v>0.75456676766659814</v>
      </c>
      <c r="K35" s="740">
        <v>7.6456330933818535</v>
      </c>
      <c r="L35" s="741">
        <v>10.596114187586144</v>
      </c>
      <c r="M35" s="741">
        <v>4.1710680049687916</v>
      </c>
      <c r="N35" s="741">
        <v>6.9368322156933431</v>
      </c>
      <c r="O35" s="741">
        <v>1.6431646088653071</v>
      </c>
      <c r="P35" s="741">
        <v>4.7506232128823118</v>
      </c>
      <c r="Q35" s="741">
        <v>1.0313036657062824</v>
      </c>
      <c r="R35" s="741">
        <v>1.2875703702114885</v>
      </c>
      <c r="S35" s="741">
        <v>4.5462701580024767</v>
      </c>
      <c r="T35" s="741">
        <v>5.7214388521408797</v>
      </c>
      <c r="U35" s="741">
        <v>2.7338840653944105</v>
      </c>
      <c r="V35" s="741">
        <v>1.8937780055854816</v>
      </c>
      <c r="W35" s="739">
        <v>100</v>
      </c>
      <c r="X35" s="742">
        <v>31983.450479652907</v>
      </c>
      <c r="Y35" s="739">
        <v>5.6979938282689861</v>
      </c>
      <c r="Z35" s="739">
        <v>3.2648178584020999</v>
      </c>
      <c r="AA35" s="739">
        <v>5.179011454978343</v>
      </c>
      <c r="AB35" s="739">
        <v>7.1613436365249372</v>
      </c>
      <c r="AC35" s="743">
        <v>22.518665681242709</v>
      </c>
      <c r="AD35" s="730">
        <v>32.169286971720382</v>
      </c>
      <c r="AE35" s="730">
        <v>45.312047347036909</v>
      </c>
    </row>
    <row r="36" spans="1:31" ht="25.5" customHeight="1">
      <c r="A36" s="729">
        <v>2014</v>
      </c>
      <c r="B36" s="729">
        <v>1</v>
      </c>
      <c r="C36" s="739">
        <v>19.844564647087211</v>
      </c>
      <c r="D36" s="739">
        <v>2.9083913993779618</v>
      </c>
      <c r="E36" s="739">
        <v>2.1899353365754197</v>
      </c>
      <c r="F36" s="739">
        <v>1.2700637135726971</v>
      </c>
      <c r="G36" s="740">
        <v>17.713280881908659</v>
      </c>
      <c r="H36" s="740">
        <v>8.7860558303875482</v>
      </c>
      <c r="I36" s="740">
        <v>1.2885934221890127</v>
      </c>
      <c r="J36" s="740">
        <v>0.57508962912276773</v>
      </c>
      <c r="K36" s="740">
        <v>7.2799275936617756</v>
      </c>
      <c r="L36" s="741">
        <v>9.5519191232746774</v>
      </c>
      <c r="M36" s="741">
        <v>3.16355418220527</v>
      </c>
      <c r="N36" s="741">
        <v>3.721096017690817</v>
      </c>
      <c r="O36" s="741">
        <v>2.015117742299362</v>
      </c>
      <c r="P36" s="741">
        <v>5.2146915723819927</v>
      </c>
      <c r="Q36" s="741">
        <v>0.78934938414332556</v>
      </c>
      <c r="R36" s="741">
        <v>1.6442609531517955</v>
      </c>
      <c r="S36" s="741">
        <v>3.6558891052318514</v>
      </c>
      <c r="T36" s="741">
        <v>4.5486126712042623</v>
      </c>
      <c r="U36" s="741">
        <v>2.250862847265398</v>
      </c>
      <c r="V36" s="741">
        <v>1.5887439472682008</v>
      </c>
      <c r="W36" s="739">
        <v>100</v>
      </c>
      <c r="X36" s="742">
        <v>30551.388102322002</v>
      </c>
      <c r="Y36" s="739">
        <v>10.440900527921322</v>
      </c>
      <c r="Z36" s="739">
        <v>4.1951275276956368</v>
      </c>
      <c r="AA36" s="739">
        <v>4.7128136074711726</v>
      </c>
      <c r="AB36" s="739">
        <v>7.7281437861438667</v>
      </c>
      <c r="AC36" s="743">
        <v>26.212955096613289</v>
      </c>
      <c r="AD36" s="730">
        <v>35.642947357269762</v>
      </c>
      <c r="AE36" s="730">
        <v>38.144097546116946</v>
      </c>
    </row>
    <row r="37" spans="1:31" ht="25.5" customHeight="1">
      <c r="B37" s="729">
        <v>2</v>
      </c>
      <c r="C37" s="739">
        <v>13.641946476527817</v>
      </c>
      <c r="D37" s="739">
        <v>2.390401533636799</v>
      </c>
      <c r="E37" s="739">
        <v>2.1091438166605512</v>
      </c>
      <c r="F37" s="739">
        <v>1.4814532129074758</v>
      </c>
      <c r="G37" s="740">
        <v>16.791501085683006</v>
      </c>
      <c r="H37" s="740">
        <v>11.788948364747814</v>
      </c>
      <c r="I37" s="740">
        <v>1.0934407951643865</v>
      </c>
      <c r="J37" s="740">
        <v>0.47790280527137791</v>
      </c>
      <c r="K37" s="740">
        <v>6.8190566666661514</v>
      </c>
      <c r="L37" s="741">
        <v>13.655064382792858</v>
      </c>
      <c r="M37" s="741">
        <v>4.4534999928132635</v>
      </c>
      <c r="N37" s="741">
        <v>4.6635263548610579</v>
      </c>
      <c r="O37" s="741">
        <v>1.9416918583314</v>
      </c>
      <c r="P37" s="741">
        <v>5.2573727484612771</v>
      </c>
      <c r="Q37" s="741">
        <v>0.67852952220124396</v>
      </c>
      <c r="R37" s="741">
        <v>1.5214431137121893</v>
      </c>
      <c r="S37" s="741">
        <v>3.7618871255740425</v>
      </c>
      <c r="T37" s="741">
        <v>4.2999411056003298</v>
      </c>
      <c r="U37" s="741">
        <v>2.0421701509346963</v>
      </c>
      <c r="V37" s="741">
        <v>1.1310788874522772</v>
      </c>
      <c r="W37" s="739">
        <v>100.00000000000001</v>
      </c>
      <c r="X37" s="742">
        <v>34398.140414715926</v>
      </c>
      <c r="Y37" s="739">
        <v>9.7632521238567804</v>
      </c>
      <c r="Z37" s="739">
        <v>1.2389544355849724</v>
      </c>
      <c r="AA37" s="739">
        <v>6.6314355277137969</v>
      </c>
      <c r="AB37" s="739">
        <v>8.4297912767052736</v>
      </c>
      <c r="AC37" s="743">
        <v>19.622945039732642</v>
      </c>
      <c r="AD37" s="730">
        <v>36.970849717532737</v>
      </c>
      <c r="AE37" s="730">
        <v>43.406205242734636</v>
      </c>
    </row>
    <row r="38" spans="1:31" ht="25.5" customHeight="1">
      <c r="B38" s="729">
        <v>3</v>
      </c>
      <c r="C38" s="739">
        <v>13.314122853751609</v>
      </c>
      <c r="D38" s="739">
        <v>2.0648077058218486</v>
      </c>
      <c r="E38" s="739">
        <v>1.857407107467294</v>
      </c>
      <c r="F38" s="739">
        <v>1.2814274646085422</v>
      </c>
      <c r="G38" s="740">
        <v>14.580674453948223</v>
      </c>
      <c r="H38" s="740">
        <v>13.279139728125875</v>
      </c>
      <c r="I38" s="740">
        <v>0.81150262874400358</v>
      </c>
      <c r="J38" s="740">
        <v>0.45195069392811099</v>
      </c>
      <c r="K38" s="740">
        <v>9.7890171649444007</v>
      </c>
      <c r="L38" s="741">
        <v>13.382047266548005</v>
      </c>
      <c r="M38" s="741">
        <v>4.2533810350296681</v>
      </c>
      <c r="N38" s="741">
        <v>5.9944398756247015</v>
      </c>
      <c r="O38" s="741">
        <v>1.9552652304660811</v>
      </c>
      <c r="P38" s="741">
        <v>4.7147094883552212</v>
      </c>
      <c r="Q38" s="741">
        <v>0.97763302256116469</v>
      </c>
      <c r="R38" s="741">
        <v>1.4422858293604879</v>
      </c>
      <c r="S38" s="741">
        <v>2.8412943606121721</v>
      </c>
      <c r="T38" s="741">
        <v>3.6496098591260488</v>
      </c>
      <c r="U38" s="741">
        <v>2.186407014171416</v>
      </c>
      <c r="V38" s="741">
        <v>1.1728772168051247</v>
      </c>
      <c r="W38" s="739">
        <v>99.999999999999986</v>
      </c>
      <c r="X38" s="742">
        <v>39728.572341535662</v>
      </c>
      <c r="Y38" s="739">
        <v>9.2404135289678742</v>
      </c>
      <c r="Z38" s="739">
        <v>2.1437600577884424</v>
      </c>
      <c r="AA38" s="739">
        <v>7.4829059555737061</v>
      </c>
      <c r="AB38" s="739">
        <v>7.8137596320273452</v>
      </c>
      <c r="AC38" s="743">
        <v>18.517765131649291</v>
      </c>
      <c r="AD38" s="730">
        <v>38.912284669690614</v>
      </c>
      <c r="AE38" s="730">
        <v>42.569950198660102</v>
      </c>
    </row>
    <row r="39" spans="1:31" ht="25.5" customHeight="1">
      <c r="B39" s="729">
        <v>4</v>
      </c>
      <c r="C39" s="739">
        <v>16.071947225121711</v>
      </c>
      <c r="D39" s="739">
        <v>3.4959436076678814</v>
      </c>
      <c r="E39" s="739">
        <v>1.7983002447305001</v>
      </c>
      <c r="F39" s="739">
        <v>1.2864887305885355</v>
      </c>
      <c r="G39" s="740">
        <v>13.360124525249786</v>
      </c>
      <c r="H39" s="740">
        <v>13.832184997953531</v>
      </c>
      <c r="I39" s="740">
        <v>0.75967067911181185</v>
      </c>
      <c r="J39" s="740">
        <v>0.53141090469650021</v>
      </c>
      <c r="K39" s="740">
        <v>8.7397836450537589</v>
      </c>
      <c r="L39" s="741">
        <v>9.8845896375070552</v>
      </c>
      <c r="M39" s="741">
        <v>3.0233618861055094</v>
      </c>
      <c r="N39" s="741">
        <v>6.7712088248543338</v>
      </c>
      <c r="O39" s="741">
        <v>2.0977623678764927</v>
      </c>
      <c r="P39" s="741">
        <v>4.6389401844668239</v>
      </c>
      <c r="Q39" s="741">
        <v>1.2761841477087341</v>
      </c>
      <c r="R39" s="741">
        <v>1.5006843926172524</v>
      </c>
      <c r="S39" s="741">
        <v>3.4160554878693628</v>
      </c>
      <c r="T39" s="741">
        <v>3.9679043171527719</v>
      </c>
      <c r="U39" s="741">
        <v>2.4142681778245789</v>
      </c>
      <c r="V39" s="741">
        <v>1.1331860158430584</v>
      </c>
      <c r="W39" s="739">
        <v>99.999999999999986</v>
      </c>
      <c r="X39" s="742">
        <v>39558.763212194295</v>
      </c>
      <c r="Y39" s="739">
        <v>10.687464800375581</v>
      </c>
      <c r="Z39" s="739">
        <v>4.3169252580811763</v>
      </c>
      <c r="AA39" s="739">
        <v>7.2348954049636358</v>
      </c>
      <c r="AB39" s="739">
        <v>7.0621790414726799</v>
      </c>
      <c r="AC39" s="743">
        <v>22.652679808108626</v>
      </c>
      <c r="AD39" s="730">
        <v>37.22317475206539</v>
      </c>
      <c r="AE39" s="730">
        <v>40.124145439825973</v>
      </c>
    </row>
    <row r="40" spans="1:31" s="745" customFormat="1" ht="25.5" customHeight="1">
      <c r="A40" s="744">
        <v>2015</v>
      </c>
      <c r="B40" s="744">
        <v>1</v>
      </c>
      <c r="C40" s="739">
        <v>17.533698561226057</v>
      </c>
      <c r="D40" s="739">
        <v>2.5652051431106706</v>
      </c>
      <c r="E40" s="739">
        <v>2.1150275121249891</v>
      </c>
      <c r="F40" s="739">
        <v>1.4233171115498209</v>
      </c>
      <c r="G40" s="740">
        <v>10.641344007454814</v>
      </c>
      <c r="H40" s="740">
        <v>11.533367494865407</v>
      </c>
      <c r="I40" s="740">
        <v>0.6504254052460996</v>
      </c>
      <c r="J40" s="740">
        <v>0.73277806222901598</v>
      </c>
      <c r="K40" s="740">
        <v>8.9693686052170101</v>
      </c>
      <c r="L40" s="741">
        <v>11.729760008357365</v>
      </c>
      <c r="M40" s="741">
        <v>4.4145917567941018</v>
      </c>
      <c r="N40" s="741">
        <v>6.604182259130992</v>
      </c>
      <c r="O40" s="741">
        <v>2.0822161111129369</v>
      </c>
      <c r="P40" s="741">
        <v>5.8600712191065885</v>
      </c>
      <c r="Q40" s="741">
        <v>0.95432526580921517</v>
      </c>
      <c r="R40" s="741">
        <v>1.6132656192124573</v>
      </c>
      <c r="S40" s="741">
        <v>2.6879740781048511</v>
      </c>
      <c r="T40" s="741">
        <v>4.1643931978170032</v>
      </c>
      <c r="U40" s="741">
        <v>2.2570378880537834</v>
      </c>
      <c r="V40" s="741">
        <v>1.4676506934768323</v>
      </c>
      <c r="W40" s="739">
        <v>100.00000000000001</v>
      </c>
      <c r="X40" s="742">
        <v>40309.241742136153</v>
      </c>
      <c r="Y40" s="739">
        <v>9.0620340535244246</v>
      </c>
      <c r="Z40" s="739">
        <v>3.5746612382454108</v>
      </c>
      <c r="AA40" s="739">
        <v>4.8273743738531314</v>
      </c>
      <c r="AB40" s="739">
        <v>6.8683288332001258</v>
      </c>
      <c r="AC40" s="743">
        <v>23.637248328011538</v>
      </c>
      <c r="AD40" s="730">
        <v>32.527283575012348</v>
      </c>
      <c r="AE40" s="730">
        <v>43.835468096976129</v>
      </c>
    </row>
    <row r="41" spans="1:31" ht="25.5" customHeight="1">
      <c r="A41" s="744"/>
      <c r="B41" s="744">
        <v>2</v>
      </c>
      <c r="C41" s="739">
        <v>13.178383059278476</v>
      </c>
      <c r="D41" s="739">
        <v>2.1733291329033042</v>
      </c>
      <c r="E41" s="739">
        <v>2.0930766062370281</v>
      </c>
      <c r="F41" s="739">
        <v>1.399118323852709</v>
      </c>
      <c r="G41" s="740">
        <v>12.546241525992732</v>
      </c>
      <c r="H41" s="740">
        <v>11.579922555075116</v>
      </c>
      <c r="I41" s="740">
        <v>2.3846152031867391</v>
      </c>
      <c r="J41" s="740">
        <v>0.83798213301953006</v>
      </c>
      <c r="K41" s="740">
        <v>9.2875038250259845</v>
      </c>
      <c r="L41" s="741">
        <v>13.673166110987697</v>
      </c>
      <c r="M41" s="741">
        <v>3.440615970892269</v>
      </c>
      <c r="N41" s="741">
        <v>5.3484548122562581</v>
      </c>
      <c r="O41" s="741">
        <v>2.1862247173340785</v>
      </c>
      <c r="P41" s="741">
        <v>5.5889983288502778</v>
      </c>
      <c r="Q41" s="741">
        <v>1.2337313116245721</v>
      </c>
      <c r="R41" s="741">
        <v>1.7194660408800952</v>
      </c>
      <c r="S41" s="741">
        <v>3.1906514668572279</v>
      </c>
      <c r="T41" s="741">
        <v>4.5924038119769266</v>
      </c>
      <c r="U41" s="741">
        <v>2.1396968961243426</v>
      </c>
      <c r="V41" s="741">
        <v>1.4064181676446348</v>
      </c>
      <c r="W41" s="739">
        <v>100</v>
      </c>
      <c r="X41" s="742">
        <v>41844.326511938387</v>
      </c>
      <c r="Y41" s="739">
        <v>8.6090538706991939</v>
      </c>
      <c r="Z41" s="739">
        <v>1.1483320998656643</v>
      </c>
      <c r="AA41" s="739">
        <v>3.4490976115406071</v>
      </c>
      <c r="AB41" s="739">
        <v>7.8092769664686461</v>
      </c>
      <c r="AC41" s="743">
        <v>18.843907122271514</v>
      </c>
      <c r="AD41" s="730">
        <v>36.636265242300105</v>
      </c>
      <c r="AE41" s="730">
        <v>44.519827635428378</v>
      </c>
    </row>
    <row r="42" spans="1:31" ht="25.5" customHeight="1">
      <c r="A42" s="744"/>
      <c r="B42" s="744">
        <v>3</v>
      </c>
      <c r="C42" s="739">
        <v>15.578445483424193</v>
      </c>
      <c r="D42" s="739">
        <v>2.1532780527218685</v>
      </c>
      <c r="E42" s="739">
        <v>2.0735639994091328</v>
      </c>
      <c r="F42" s="739">
        <v>1.5663792926298141</v>
      </c>
      <c r="G42" s="740">
        <v>9.9996095293743341</v>
      </c>
      <c r="H42" s="740">
        <v>12.018633127044509</v>
      </c>
      <c r="I42" s="740">
        <v>2.1105397011147389</v>
      </c>
      <c r="J42" s="740">
        <v>1.0124842464919996</v>
      </c>
      <c r="K42" s="740">
        <v>9.0490466170993091</v>
      </c>
      <c r="L42" s="741">
        <v>12.813986376351947</v>
      </c>
      <c r="M42" s="741">
        <v>3.3549569835965638</v>
      </c>
      <c r="N42" s="741">
        <v>6.3490355221454244</v>
      </c>
      <c r="O42" s="741">
        <v>2.4571021395731862</v>
      </c>
      <c r="P42" s="741">
        <v>5.7935727042859746</v>
      </c>
      <c r="Q42" s="741">
        <v>0.92509833665105845</v>
      </c>
      <c r="R42" s="741">
        <v>1.7366836950572611</v>
      </c>
      <c r="S42" s="741">
        <v>3.9901205890485034</v>
      </c>
      <c r="T42" s="741">
        <v>3.7897938343270479</v>
      </c>
      <c r="U42" s="741">
        <v>1.9443396378934066</v>
      </c>
      <c r="V42" s="741">
        <v>1.2833301317596981</v>
      </c>
      <c r="W42" s="739">
        <v>99.999999999999972</v>
      </c>
      <c r="X42" s="742">
        <v>40765.981299188679</v>
      </c>
      <c r="Y42" s="739">
        <v>9.2629348036220875</v>
      </c>
      <c r="Z42" s="739">
        <v>2.3515902980091465</v>
      </c>
      <c r="AA42" s="739">
        <v>2.1131619345365062</v>
      </c>
      <c r="AB42" s="739">
        <v>6.1340951947697251</v>
      </c>
      <c r="AC42" s="743">
        <v>21.37166682818501</v>
      </c>
      <c r="AD42" s="730">
        <v>34.190313221124889</v>
      </c>
      <c r="AE42" s="730">
        <v>44.438019950690069</v>
      </c>
    </row>
    <row r="43" spans="1:31" ht="25.5" customHeight="1">
      <c r="A43" s="744"/>
      <c r="B43" s="744">
        <v>4</v>
      </c>
      <c r="C43" s="739">
        <v>16.896385634650489</v>
      </c>
      <c r="D43" s="739">
        <v>3.1616165413703365</v>
      </c>
      <c r="E43" s="739">
        <v>1.8232150345854865</v>
      </c>
      <c r="F43" s="739">
        <v>1.4434724977000037</v>
      </c>
      <c r="G43" s="740">
        <v>7.7869940048886894</v>
      </c>
      <c r="H43" s="740">
        <v>13.210827733936103</v>
      </c>
      <c r="I43" s="740">
        <v>1.9660681682176839</v>
      </c>
      <c r="J43" s="740">
        <v>1.1462514433092259</v>
      </c>
      <c r="K43" s="740">
        <v>8.4678712043603905</v>
      </c>
      <c r="L43" s="741">
        <v>13.204219357844915</v>
      </c>
      <c r="M43" s="741">
        <v>2.9151472063274348</v>
      </c>
      <c r="N43" s="741">
        <v>5.680972764696528</v>
      </c>
      <c r="O43" s="741">
        <v>2.3113627516687716</v>
      </c>
      <c r="P43" s="741">
        <v>5.2494396465416155</v>
      </c>
      <c r="Q43" s="741">
        <v>2.1002990358401212</v>
      </c>
      <c r="R43" s="741">
        <v>1.5122906461186811</v>
      </c>
      <c r="S43" s="741">
        <v>3.5047612307422198</v>
      </c>
      <c r="T43" s="741">
        <v>4.3780963995184905</v>
      </c>
      <c r="U43" s="741">
        <v>2.1156699159031871</v>
      </c>
      <c r="V43" s="741">
        <v>1.1250387817796157</v>
      </c>
      <c r="W43" s="739">
        <v>100</v>
      </c>
      <c r="X43" s="742">
        <v>45221.677937252971</v>
      </c>
      <c r="Y43" s="739">
        <v>9.6260215472423045</v>
      </c>
      <c r="Z43" s="739">
        <v>4.2046304990691645</v>
      </c>
      <c r="AA43" s="739">
        <v>0.97584213617999527</v>
      </c>
      <c r="AB43" s="739">
        <v>4.6670701034468589</v>
      </c>
      <c r="AC43" s="743">
        <v>23.324689708306316</v>
      </c>
      <c r="AD43" s="730">
        <v>32.578012554712096</v>
      </c>
      <c r="AE43" s="730">
        <v>44.097297736981581</v>
      </c>
    </row>
    <row r="44" spans="1:31" s="745" customFormat="1" ht="25.5" customHeight="1">
      <c r="A44" s="744">
        <v>2016</v>
      </c>
      <c r="B44" s="744">
        <v>1</v>
      </c>
      <c r="C44" s="739">
        <v>19.392008016886546</v>
      </c>
      <c r="D44" s="739">
        <v>2.2194679861149385</v>
      </c>
      <c r="E44" s="739">
        <v>1.6897866258126319</v>
      </c>
      <c r="F44" s="739">
        <v>1.2101462251441188</v>
      </c>
      <c r="G44" s="740">
        <v>7.0665823867946438</v>
      </c>
      <c r="H44" s="740">
        <v>12.262591863449472</v>
      </c>
      <c r="I44" s="740">
        <v>2.0315870901198116</v>
      </c>
      <c r="J44" s="740">
        <v>0.87119725551792115</v>
      </c>
      <c r="K44" s="740">
        <v>8.0927230497346283</v>
      </c>
      <c r="L44" s="741">
        <v>14.179851612581013</v>
      </c>
      <c r="M44" s="741">
        <v>3.4267637227579257</v>
      </c>
      <c r="N44" s="741">
        <v>5.5605898880842091</v>
      </c>
      <c r="O44" s="741">
        <v>2.1536749590391921</v>
      </c>
      <c r="P44" s="741">
        <v>6.2505944233511741</v>
      </c>
      <c r="Q44" s="741">
        <v>0.98702615488868628</v>
      </c>
      <c r="R44" s="741">
        <v>1.6408485319406974</v>
      </c>
      <c r="S44" s="741">
        <v>3.4391552232678944</v>
      </c>
      <c r="T44" s="741">
        <v>4.235650881789037</v>
      </c>
      <c r="U44" s="741">
        <v>1.9886681572662837</v>
      </c>
      <c r="V44" s="741">
        <v>1.3010859454591892</v>
      </c>
      <c r="W44" s="739">
        <v>100.00000000000001</v>
      </c>
      <c r="X44" s="742">
        <v>49363.788789332502</v>
      </c>
      <c r="Y44" s="739">
        <v>7.7004692292852477</v>
      </c>
      <c r="Z44" s="739">
        <v>3.0913474629333546</v>
      </c>
      <c r="AA44" s="739">
        <v>0.19125377749084443</v>
      </c>
      <c r="AB44" s="739">
        <v>5.9935208692292141</v>
      </c>
      <c r="AC44" s="743">
        <v>24.511408853958237</v>
      </c>
      <c r="AD44" s="730">
        <v>30.324681645616472</v>
      </c>
      <c r="AE44" s="730">
        <v>45.163909500425305</v>
      </c>
    </row>
    <row r="45" spans="1:31" ht="25.5" customHeight="1">
      <c r="A45" s="744"/>
      <c r="B45" s="744">
        <v>2</v>
      </c>
      <c r="C45" s="739">
        <v>14.849121560909072</v>
      </c>
      <c r="D45" s="739">
        <v>2.0405576281792559</v>
      </c>
      <c r="E45" s="739">
        <v>1.7884574093576597</v>
      </c>
      <c r="F45" s="739">
        <v>1.4558212179817127</v>
      </c>
      <c r="G45" s="740">
        <v>8.3325402474888559</v>
      </c>
      <c r="H45" s="740">
        <v>12.560452962499314</v>
      </c>
      <c r="I45" s="740">
        <v>1.7887313866843415</v>
      </c>
      <c r="J45" s="740">
        <v>0.90711451353510442</v>
      </c>
      <c r="K45" s="740">
        <v>7.3337079507634853</v>
      </c>
      <c r="L45" s="741">
        <v>16.0402473443066</v>
      </c>
      <c r="M45" s="741">
        <v>3.8304056426000801</v>
      </c>
      <c r="N45" s="741">
        <v>6.4589432447550523</v>
      </c>
      <c r="O45" s="741">
        <v>2.1763389065276733</v>
      </c>
      <c r="P45" s="741">
        <v>6.8737509713213765</v>
      </c>
      <c r="Q45" s="741">
        <v>0.8699238154694765</v>
      </c>
      <c r="R45" s="741">
        <v>1.7354087204652116</v>
      </c>
      <c r="S45" s="741">
        <v>3.447693741616467</v>
      </c>
      <c r="T45" s="741">
        <v>4.1073169369112286</v>
      </c>
      <c r="U45" s="741">
        <v>2.0677846596117435</v>
      </c>
      <c r="V45" s="741">
        <v>1.3356811390162713</v>
      </c>
      <c r="W45" s="739">
        <v>99.999999999999986</v>
      </c>
      <c r="X45" s="742">
        <v>48129.014854319117</v>
      </c>
      <c r="Y45" s="739">
        <v>9.0496094888219325</v>
      </c>
      <c r="Z45" s="739">
        <v>1.0459535341531017</v>
      </c>
      <c r="AA45" s="739">
        <v>9.1531176310259879E-2</v>
      </c>
      <c r="AB45" s="739">
        <v>7.1684090524763002</v>
      </c>
      <c r="AC45" s="743">
        <v>20.133957816427696</v>
      </c>
      <c r="AD45" s="730">
        <v>30.922547060971102</v>
      </c>
      <c r="AE45" s="730">
        <v>48.943495122601178</v>
      </c>
    </row>
    <row r="46" spans="1:31" ht="25.5" customHeight="1">
      <c r="A46" s="744"/>
      <c r="B46" s="744">
        <v>3</v>
      </c>
      <c r="C46" s="739">
        <v>16.586462805313356</v>
      </c>
      <c r="D46" s="739">
        <v>1.91645937921359</v>
      </c>
      <c r="E46" s="739">
        <v>1.7742302010113151</v>
      </c>
      <c r="F46" s="739">
        <v>1.4496048701727888</v>
      </c>
      <c r="G46" s="740">
        <v>9.6006137983589497</v>
      </c>
      <c r="H46" s="740">
        <v>10.588420196010453</v>
      </c>
      <c r="I46" s="740">
        <v>1.4849769433227038</v>
      </c>
      <c r="J46" s="740">
        <v>0.94053110905141546</v>
      </c>
      <c r="K46" s="740">
        <v>7.6191269283003269</v>
      </c>
      <c r="L46" s="741">
        <v>14.547848264351959</v>
      </c>
      <c r="M46" s="741">
        <v>3.7421637789287319</v>
      </c>
      <c r="N46" s="741">
        <v>7.8316060272060657</v>
      </c>
      <c r="O46" s="741">
        <v>2.292290326368402</v>
      </c>
      <c r="P46" s="741">
        <v>6.7869456445935104</v>
      </c>
      <c r="Q46" s="741">
        <v>1.0300081862181205</v>
      </c>
      <c r="R46" s="741">
        <v>1.4330268473332231</v>
      </c>
      <c r="S46" s="741">
        <v>3.3666743124771479</v>
      </c>
      <c r="T46" s="741">
        <v>3.6981059152616425</v>
      </c>
      <c r="U46" s="741">
        <v>1.949983729431114</v>
      </c>
      <c r="V46" s="741">
        <v>1.3609207370751952</v>
      </c>
      <c r="W46" s="739">
        <v>99.999999999999986</v>
      </c>
      <c r="X46" s="742">
        <v>50033.849454680916</v>
      </c>
      <c r="Y46" s="739">
        <v>7.6235406838371471</v>
      </c>
      <c r="Z46" s="739">
        <v>1.9981118531439679</v>
      </c>
      <c r="AA46" s="739">
        <v>0.42375961838789949</v>
      </c>
      <c r="AB46" s="739">
        <v>8.4127168764545708</v>
      </c>
      <c r="AC46" s="743">
        <v>21.726757255711046</v>
      </c>
      <c r="AD46" s="730">
        <v>30.233668975043848</v>
      </c>
      <c r="AE46" s="730">
        <v>48.039573769245109</v>
      </c>
    </row>
    <row r="47" spans="1:31" ht="25.5" customHeight="1">
      <c r="A47" s="744"/>
      <c r="B47" s="744">
        <v>4</v>
      </c>
      <c r="C47" s="739">
        <v>17.924222118073466</v>
      </c>
      <c r="D47" s="739">
        <v>2.7859222850209644</v>
      </c>
      <c r="E47" s="739">
        <v>1.6221013562464026</v>
      </c>
      <c r="F47" s="739">
        <v>1.294915719673658</v>
      </c>
      <c r="G47" s="740">
        <v>8.1968936928056255</v>
      </c>
      <c r="H47" s="740">
        <v>11.468845542735844</v>
      </c>
      <c r="I47" s="740">
        <v>1.6491652516557795</v>
      </c>
      <c r="J47" s="740">
        <v>0.91624769922916816</v>
      </c>
      <c r="K47" s="740">
        <v>6.299988281860383</v>
      </c>
      <c r="L47" s="741">
        <v>13.525488203366551</v>
      </c>
      <c r="M47" s="741">
        <v>3.6211392464964089</v>
      </c>
      <c r="N47" s="741">
        <v>6.2839166472636769</v>
      </c>
      <c r="O47" s="741">
        <v>2.1903965239449779</v>
      </c>
      <c r="P47" s="741">
        <v>6.4317459437500499</v>
      </c>
      <c r="Q47" s="741">
        <v>3.8457541135018114</v>
      </c>
      <c r="R47" s="741">
        <v>1.5619786643513212</v>
      </c>
      <c r="S47" s="741">
        <v>3.5114871539313648</v>
      </c>
      <c r="T47" s="741">
        <v>3.4388633489048388</v>
      </c>
      <c r="U47" s="741">
        <v>2.0894983598824983</v>
      </c>
      <c r="V47" s="741">
        <v>1.3414298473052093</v>
      </c>
      <c r="W47" s="739">
        <v>100.00000000000001</v>
      </c>
      <c r="X47" s="742">
        <v>55496.179967393662</v>
      </c>
      <c r="Y47" s="739">
        <v>8.2900845513703167</v>
      </c>
      <c r="Z47" s="739">
        <v>3.602167806808334</v>
      </c>
      <c r="AA47" s="739">
        <v>1.2190826876186978</v>
      </c>
      <c r="AB47" s="739">
        <v>6.0319766647571988</v>
      </c>
      <c r="AC47" s="743">
        <v>23.627161479014493</v>
      </c>
      <c r="AD47" s="730">
        <v>28.5311404682868</v>
      </c>
      <c r="AE47" s="730">
        <v>47.84169805269871</v>
      </c>
    </row>
    <row r="48" spans="1:31" ht="25.5" customHeight="1">
      <c r="A48" s="744">
        <v>2017</v>
      </c>
      <c r="B48" s="744">
        <v>1</v>
      </c>
      <c r="C48" s="739">
        <v>16.683791646631306</v>
      </c>
      <c r="D48" s="739">
        <v>2.063246616954681</v>
      </c>
      <c r="E48" s="739">
        <v>1.6588218102574381</v>
      </c>
      <c r="F48" s="739">
        <v>0.99811528077583878</v>
      </c>
      <c r="G48" s="740">
        <v>9.9347810177350357</v>
      </c>
      <c r="H48" s="740">
        <v>10.871639090583473</v>
      </c>
      <c r="I48" s="740">
        <v>1.8003964359787932</v>
      </c>
      <c r="J48" s="740">
        <v>0.96047586632349913</v>
      </c>
      <c r="K48" s="740">
        <v>7.9962212466103839</v>
      </c>
      <c r="L48" s="741">
        <v>16.04024312635665</v>
      </c>
      <c r="M48" s="741">
        <v>4.2423704914126059</v>
      </c>
      <c r="N48" s="741">
        <v>6.1499096553523369</v>
      </c>
      <c r="O48" s="741">
        <v>2.053548368605747</v>
      </c>
      <c r="P48" s="741">
        <v>5.448694741638211</v>
      </c>
      <c r="Q48" s="741">
        <v>2.2310041066690345</v>
      </c>
      <c r="R48" s="741">
        <v>1.3667369518609882</v>
      </c>
      <c r="S48" s="741">
        <v>3.024508837738666</v>
      </c>
      <c r="T48" s="741">
        <v>3.451368370187482</v>
      </c>
      <c r="U48" s="741">
        <v>1.7661430926637836</v>
      </c>
      <c r="V48" s="741">
        <v>1.2579832456640379</v>
      </c>
      <c r="W48" s="739">
        <v>99.999999999999972</v>
      </c>
      <c r="X48" s="742">
        <v>58300.188319074376</v>
      </c>
      <c r="Y48" s="739">
        <v>6.8075927897362112</v>
      </c>
      <c r="Z48" s="739">
        <v>2.7014502025790459</v>
      </c>
      <c r="AA48" s="739">
        <v>2.3392163356552467</v>
      </c>
      <c r="AB48" s="739">
        <v>6.4513124376885322</v>
      </c>
      <c r="AC48" s="743">
        <v>21.403975354619266</v>
      </c>
      <c r="AD48" s="730">
        <v>31.563513657231184</v>
      </c>
      <c r="AE48" s="730">
        <v>47.032510988149539</v>
      </c>
    </row>
    <row r="49" spans="1:31" ht="25.5" customHeight="1">
      <c r="A49" s="744"/>
      <c r="B49" s="744">
        <v>2</v>
      </c>
      <c r="C49" s="739">
        <v>12.73659630171872</v>
      </c>
      <c r="D49" s="739">
        <v>1.8338192001417823</v>
      </c>
      <c r="E49" s="739">
        <v>1.6989869803330619</v>
      </c>
      <c r="F49" s="739">
        <v>0.76885158464231773</v>
      </c>
      <c r="G49" s="740">
        <v>10.081476198162624</v>
      </c>
      <c r="H49" s="740">
        <v>11.447809804661583</v>
      </c>
      <c r="I49" s="740">
        <v>1.9226986963057646</v>
      </c>
      <c r="J49" s="740">
        <v>1.0060125278302281</v>
      </c>
      <c r="K49" s="740">
        <v>8.1443763020265596</v>
      </c>
      <c r="L49" s="741">
        <v>16.122314965450233</v>
      </c>
      <c r="M49" s="741">
        <v>3.9494086454036537</v>
      </c>
      <c r="N49" s="741">
        <v>7.5443475980413313</v>
      </c>
      <c r="O49" s="741">
        <v>2.0793905648374071</v>
      </c>
      <c r="P49" s="741">
        <v>5.3985828244711724</v>
      </c>
      <c r="Q49" s="741">
        <v>2.1471570511986853</v>
      </c>
      <c r="R49" s="741">
        <v>1.830397352128444</v>
      </c>
      <c r="S49" s="741">
        <v>3.7938207420104937</v>
      </c>
      <c r="T49" s="741">
        <v>4.0916015686861176</v>
      </c>
      <c r="U49" s="741">
        <v>2.1717695267253552</v>
      </c>
      <c r="V49" s="741">
        <v>1.2305815652244951</v>
      </c>
      <c r="W49" s="739">
        <v>100.00000000000003</v>
      </c>
      <c r="X49" s="742">
        <v>58924.467418789463</v>
      </c>
      <c r="Y49" s="739">
        <v>7.3500789640594864</v>
      </c>
      <c r="Z49" s="739">
        <v>0.9117809726558278</v>
      </c>
      <c r="AA49" s="739">
        <v>3.5236762590348163</v>
      </c>
      <c r="AB49" s="739">
        <v>6.7640269087186651</v>
      </c>
      <c r="AC49" s="743">
        <v>17.038254066835879</v>
      </c>
      <c r="AD49" s="730">
        <v>32.60237352898676</v>
      </c>
      <c r="AE49" s="730">
        <v>50.359372404177385</v>
      </c>
    </row>
    <row r="50" spans="1:31" ht="25.5" customHeight="1">
      <c r="A50" s="744"/>
      <c r="B50" s="744">
        <v>3</v>
      </c>
      <c r="C50" s="739">
        <v>15.237053905051907</v>
      </c>
      <c r="D50" s="739">
        <v>1.6579977728833006</v>
      </c>
      <c r="E50" s="739">
        <v>1.6006269017476125</v>
      </c>
      <c r="F50" s="739">
        <v>1.5212355829445885</v>
      </c>
      <c r="G50" s="740">
        <v>10.620069610244512</v>
      </c>
      <c r="H50" s="740">
        <v>11.931756979589126</v>
      </c>
      <c r="I50" s="740">
        <v>1.7462377976510461</v>
      </c>
      <c r="J50" s="740">
        <v>0.92623176120453454</v>
      </c>
      <c r="K50" s="740">
        <v>8.2269362731783193</v>
      </c>
      <c r="L50" s="741">
        <v>13.043289314720951</v>
      </c>
      <c r="M50" s="741">
        <v>3.4833741321172353</v>
      </c>
      <c r="N50" s="741">
        <v>7.5720434237624508</v>
      </c>
      <c r="O50" s="741">
        <v>2.1476918132459364</v>
      </c>
      <c r="P50" s="741">
        <v>4.2353464569572097</v>
      </c>
      <c r="Q50" s="741">
        <v>3.6565681407344472</v>
      </c>
      <c r="R50" s="741">
        <v>1.6109262265317639</v>
      </c>
      <c r="S50" s="741">
        <v>3.6953824924161141</v>
      </c>
      <c r="T50" s="741">
        <v>3.8065549122103381</v>
      </c>
      <c r="U50" s="741">
        <v>2.1244803656254483</v>
      </c>
      <c r="V50" s="741">
        <v>1.1561961371831817</v>
      </c>
      <c r="W50" s="739">
        <v>100.00000000000003</v>
      </c>
      <c r="X50" s="742">
        <v>63395.226863193238</v>
      </c>
      <c r="Y50" s="739">
        <v>7.6395448677908107</v>
      </c>
      <c r="Z50" s="739">
        <v>1.7392171054929209</v>
      </c>
      <c r="AA50" s="739">
        <v>4.5876843195860824</v>
      </c>
      <c r="AB50" s="739">
        <v>5.410521953805894</v>
      </c>
      <c r="AC50" s="743">
        <v>20.016914162627408</v>
      </c>
      <c r="AD50" s="730">
        <v>33.451232421867537</v>
      </c>
      <c r="AE50" s="730">
        <v>46.531853415505076</v>
      </c>
    </row>
    <row r="51" spans="1:31" ht="25.5" customHeight="1">
      <c r="A51" s="744"/>
      <c r="B51" s="744">
        <v>4</v>
      </c>
      <c r="C51" s="739">
        <v>20.131555812530998</v>
      </c>
      <c r="D51" s="739">
        <v>2.5918941170779886</v>
      </c>
      <c r="E51" s="739">
        <v>1.5756372966295353</v>
      </c>
      <c r="F51" s="739">
        <v>1.1028061574701957</v>
      </c>
      <c r="G51" s="740">
        <v>12.234912778126061</v>
      </c>
      <c r="H51" s="740">
        <v>9.4583131168922634</v>
      </c>
      <c r="I51" s="740">
        <v>1.7961222206929255</v>
      </c>
      <c r="J51" s="740">
        <v>0.91617045705639011</v>
      </c>
      <c r="K51" s="740">
        <v>6.7906396526080357</v>
      </c>
      <c r="L51" s="741">
        <v>12.85025756615086</v>
      </c>
      <c r="M51" s="741">
        <v>3.8327841641913927</v>
      </c>
      <c r="N51" s="741">
        <v>6.9978928839441918</v>
      </c>
      <c r="O51" s="741">
        <v>2.2789203000307476</v>
      </c>
      <c r="P51" s="741">
        <v>4.4420427921635417</v>
      </c>
      <c r="Q51" s="741">
        <v>1.2792773035863059</v>
      </c>
      <c r="R51" s="741">
        <v>1.4373457542409913</v>
      </c>
      <c r="S51" s="741">
        <v>3.283781672479376</v>
      </c>
      <c r="T51" s="741">
        <v>3.5952211940436829</v>
      </c>
      <c r="U51" s="741">
        <v>2.266012404237344</v>
      </c>
      <c r="V51" s="741">
        <v>1.1384123558471853</v>
      </c>
      <c r="W51" s="739">
        <v>100.00000000000003</v>
      </c>
      <c r="X51" s="742">
        <v>63773.786433857778</v>
      </c>
      <c r="Y51" s="739">
        <v>8.250029061726206</v>
      </c>
      <c r="Z51" s="739">
        <v>3.5677222087555376</v>
      </c>
      <c r="AA51" s="739">
        <v>4.1931550430262066</v>
      </c>
      <c r="AB51" s="739">
        <v>6.2915058928347687</v>
      </c>
      <c r="AC51" s="743">
        <v>25.401893383708714</v>
      </c>
      <c r="AD51" s="730">
        <v>31.196158225375672</v>
      </c>
      <c r="AE51" s="730">
        <v>43.401948390915621</v>
      </c>
    </row>
    <row r="52" spans="1:31" ht="25.5" customHeight="1">
      <c r="A52" s="744">
        <v>2018</v>
      </c>
      <c r="B52" s="744">
        <v>1</v>
      </c>
      <c r="C52" s="739">
        <v>16.699975534249127</v>
      </c>
      <c r="D52" s="739">
        <v>1.7818752088801639</v>
      </c>
      <c r="E52" s="739">
        <v>1.549894353825908</v>
      </c>
      <c r="F52" s="739">
        <v>0.81809597266372991</v>
      </c>
      <c r="G52" s="740">
        <v>11.530611852380206</v>
      </c>
      <c r="H52" s="740">
        <v>12.779003554244506</v>
      </c>
      <c r="I52" s="740">
        <v>1.5924881462352263</v>
      </c>
      <c r="J52" s="740">
        <v>0.78397840034871158</v>
      </c>
      <c r="K52" s="740">
        <v>6.9313453599692822</v>
      </c>
      <c r="L52" s="741">
        <v>14.564750921214472</v>
      </c>
      <c r="M52" s="741">
        <v>3.8267354284653692</v>
      </c>
      <c r="N52" s="741">
        <v>7.5654891715755639</v>
      </c>
      <c r="O52" s="741">
        <v>2.3375848380263289</v>
      </c>
      <c r="P52" s="741">
        <v>3.6959468116384739</v>
      </c>
      <c r="Q52" s="741">
        <v>2.4752361676664734</v>
      </c>
      <c r="R52" s="741">
        <v>1.2408916988205854</v>
      </c>
      <c r="S52" s="741">
        <v>3.4107859853157909</v>
      </c>
      <c r="T52" s="741">
        <v>3.3846173570494305</v>
      </c>
      <c r="U52" s="741">
        <v>2.0087815620898204</v>
      </c>
      <c r="V52" s="741">
        <v>1.0219116753408251</v>
      </c>
      <c r="W52" s="739">
        <v>100.00000000000001</v>
      </c>
      <c r="X52" s="742">
        <v>72200.291952970423</v>
      </c>
      <c r="Y52" s="739">
        <v>7.2613436646369367</v>
      </c>
      <c r="Z52" s="739">
        <v>2.3042903785918871</v>
      </c>
      <c r="AA52" s="739">
        <v>6.2387986465553507</v>
      </c>
      <c r="AB52" s="739">
        <v>6.6056268627655177</v>
      </c>
      <c r="AC52" s="743">
        <v>20.849841069618929</v>
      </c>
      <c r="AD52" s="730">
        <v>33.617427313177934</v>
      </c>
      <c r="AE52" s="730">
        <v>45.532731617203126</v>
      </c>
    </row>
    <row r="53" spans="1:31" ht="25.5" customHeight="1">
      <c r="A53" s="744"/>
      <c r="B53" s="744">
        <v>2</v>
      </c>
      <c r="C53" s="739">
        <v>14.01245773473584</v>
      </c>
      <c r="D53" s="739">
        <v>1.7253002261219335</v>
      </c>
      <c r="E53" s="739">
        <v>1.6032943574895617</v>
      </c>
      <c r="F53" s="739">
        <v>0.95434885377846135</v>
      </c>
      <c r="G53" s="740">
        <v>14.430729000696607</v>
      </c>
      <c r="H53" s="740">
        <v>10.885491406474888</v>
      </c>
      <c r="I53" s="740">
        <v>1.6186527959825743</v>
      </c>
      <c r="J53" s="740">
        <v>0.82632779967938741</v>
      </c>
      <c r="K53" s="740">
        <v>7.2636821765774293</v>
      </c>
      <c r="L53" s="741">
        <v>14.992255576483071</v>
      </c>
      <c r="M53" s="741">
        <v>3.8611922448742759</v>
      </c>
      <c r="N53" s="741">
        <v>7.603581690070957</v>
      </c>
      <c r="O53" s="741">
        <v>2.574688700175531</v>
      </c>
      <c r="P53" s="741">
        <v>4.2259279738912383</v>
      </c>
      <c r="Q53" s="741">
        <v>1.1652060990377899</v>
      </c>
      <c r="R53" s="741">
        <v>1.6915197242152444</v>
      </c>
      <c r="S53" s="741">
        <v>3.5975385139290634</v>
      </c>
      <c r="T53" s="741">
        <v>3.7360701519860271</v>
      </c>
      <c r="U53" s="741">
        <v>2.1644503019744632</v>
      </c>
      <c r="V53" s="741">
        <v>1.0672846718256432</v>
      </c>
      <c r="W53" s="739">
        <v>100</v>
      </c>
      <c r="X53" s="742">
        <v>66841.256581326626</v>
      </c>
      <c r="Y53" s="739">
        <v>7.3562917864981578</v>
      </c>
      <c r="Z53" s="739">
        <v>0.84829919837544643</v>
      </c>
      <c r="AA53" s="739">
        <v>5.7766391734806692</v>
      </c>
      <c r="AB53" s="739">
        <v>7.3259461632058471</v>
      </c>
      <c r="AC53" s="743">
        <v>18.2954011721258</v>
      </c>
      <c r="AD53" s="730">
        <v>35.024883179410878</v>
      </c>
      <c r="AE53" s="730">
        <v>46.679715648463315</v>
      </c>
    </row>
    <row r="54" spans="1:31" ht="25.5" customHeight="1">
      <c r="A54" s="744"/>
      <c r="B54" s="744">
        <v>3</v>
      </c>
      <c r="C54" s="739">
        <v>13.84961201253706</v>
      </c>
      <c r="D54" s="739">
        <v>1.5246273084671496</v>
      </c>
      <c r="E54" s="739">
        <v>1.3815893612041128</v>
      </c>
      <c r="F54" s="739">
        <v>0.93445418595614282</v>
      </c>
      <c r="G54" s="740">
        <v>14.677264404852085</v>
      </c>
      <c r="H54" s="740">
        <v>11.035010545857677</v>
      </c>
      <c r="I54" s="740">
        <v>1.3762420498749262</v>
      </c>
      <c r="J54" s="740">
        <v>0.73955580234197771</v>
      </c>
      <c r="K54" s="740">
        <v>6.7827737867273381</v>
      </c>
      <c r="L54" s="741">
        <v>16.040677548591756</v>
      </c>
      <c r="M54" s="741">
        <v>3.6995580170514399</v>
      </c>
      <c r="N54" s="741">
        <v>6.81628567770258</v>
      </c>
      <c r="O54" s="741">
        <v>2.5267646535229704</v>
      </c>
      <c r="P54" s="741">
        <v>3.5112876386029335</v>
      </c>
      <c r="Q54" s="741">
        <v>3.8218911627417134</v>
      </c>
      <c r="R54" s="741">
        <v>1.3830148480443605</v>
      </c>
      <c r="S54" s="741">
        <v>3.3685092954874469</v>
      </c>
      <c r="T54" s="741">
        <v>3.5204579321310927</v>
      </c>
      <c r="U54" s="741">
        <v>2.0212854194233474</v>
      </c>
      <c r="V54" s="741">
        <v>0.9891383488819272</v>
      </c>
      <c r="W54" s="739">
        <v>100.00000000000003</v>
      </c>
      <c r="X54" s="742">
        <v>73393.638101802382</v>
      </c>
      <c r="Y54" s="739">
        <v>7.3140077156690699</v>
      </c>
      <c r="Z54" s="739">
        <v>1.5695283922388514</v>
      </c>
      <c r="AA54" s="739">
        <v>6.2864705315275327</v>
      </c>
      <c r="AB54" s="739">
        <v>7.3214911354510619</v>
      </c>
      <c r="AC54" s="743">
        <v>17.690282868164463</v>
      </c>
      <c r="AD54" s="730">
        <v>34.610846589654003</v>
      </c>
      <c r="AE54" s="730">
        <v>47.698870542181581</v>
      </c>
    </row>
    <row r="55" spans="1:31" ht="25.5" customHeight="1">
      <c r="A55" s="744"/>
      <c r="B55" s="744">
        <v>4</v>
      </c>
      <c r="C55" s="739">
        <v>16.386763121886432</v>
      </c>
      <c r="D55" s="739">
        <v>2.3204730757506602</v>
      </c>
      <c r="E55" s="739">
        <v>1.2929492695948903</v>
      </c>
      <c r="F55" s="739">
        <v>1.066859705862631</v>
      </c>
      <c r="G55" s="740">
        <v>14.159850535186088</v>
      </c>
      <c r="H55" s="740">
        <v>8.8931677962264235</v>
      </c>
      <c r="I55" s="740">
        <v>1.313999928234461</v>
      </c>
      <c r="J55" s="740">
        <v>0.73921620960352463</v>
      </c>
      <c r="K55" s="740">
        <v>5.9226209876617864</v>
      </c>
      <c r="L55" s="741">
        <v>16.642578765698939</v>
      </c>
      <c r="M55" s="741">
        <v>3.6876242701144273</v>
      </c>
      <c r="N55" s="741">
        <v>7.4277266728832547</v>
      </c>
      <c r="O55" s="741">
        <v>2.4052186553276163</v>
      </c>
      <c r="P55" s="741">
        <v>4.7538810859658343</v>
      </c>
      <c r="Q55" s="741">
        <v>1.1972613114496715</v>
      </c>
      <c r="R55" s="741">
        <v>1.6672660759736977</v>
      </c>
      <c r="S55" s="741">
        <v>3.4920870229216048</v>
      </c>
      <c r="T55" s="741">
        <v>3.4236195789629851</v>
      </c>
      <c r="U55" s="741">
        <v>2.1719475011222773</v>
      </c>
      <c r="V55" s="741">
        <v>1.0348884295728038</v>
      </c>
      <c r="W55" s="739">
        <v>99.999999999999986</v>
      </c>
      <c r="X55" s="742">
        <v>74528.932977153847</v>
      </c>
      <c r="Y55" s="739">
        <v>8.1787170728189302</v>
      </c>
      <c r="Z55" s="739">
        <v>3.1018021493897843</v>
      </c>
      <c r="AA55" s="739">
        <v>5.3557779111744281</v>
      </c>
      <c r="AB55" s="739">
        <v>6.3513841968607156</v>
      </c>
      <c r="AC55" s="743">
        <v>21.067045173094609</v>
      </c>
      <c r="AD55" s="730">
        <v>31.028855456912282</v>
      </c>
      <c r="AE55" s="730">
        <v>47.904099369993112</v>
      </c>
    </row>
    <row r="56" spans="1:31" ht="25.5" customHeight="1">
      <c r="A56" s="744">
        <v>2019</v>
      </c>
      <c r="B56" s="744">
        <v>1</v>
      </c>
      <c r="C56" s="739">
        <v>17.461870769529629</v>
      </c>
      <c r="D56" s="739">
        <v>1.6606968129967328</v>
      </c>
      <c r="E56" s="739">
        <v>1.3560366822574417</v>
      </c>
      <c r="F56" s="739">
        <v>0.81665164274281643</v>
      </c>
      <c r="G56" s="740">
        <v>12.68903459595311</v>
      </c>
      <c r="H56" s="740">
        <v>11.629429654169575</v>
      </c>
      <c r="I56" s="740">
        <v>1.2629003643490679</v>
      </c>
      <c r="J56" s="740">
        <v>0.64595021180766288</v>
      </c>
      <c r="K56" s="740">
        <v>5.8024714280401239</v>
      </c>
      <c r="L56" s="741">
        <v>18.027779037570543</v>
      </c>
      <c r="M56" s="741">
        <v>2.9618982544015666</v>
      </c>
      <c r="N56" s="741">
        <v>6.6835564377521566</v>
      </c>
      <c r="O56" s="741">
        <v>2.3502823772488761</v>
      </c>
      <c r="P56" s="741">
        <v>3.422403234806306</v>
      </c>
      <c r="Q56" s="741">
        <v>2.1890051180497805</v>
      </c>
      <c r="R56" s="741">
        <v>1.0921370293329811</v>
      </c>
      <c r="S56" s="741">
        <v>3.4217170623871835</v>
      </c>
      <c r="T56" s="741">
        <v>3.3754357062013809</v>
      </c>
      <c r="U56" s="741">
        <v>2.1817759905531231</v>
      </c>
      <c r="V56" s="741">
        <v>0.96896758984995301</v>
      </c>
      <c r="W56" s="739">
        <v>100</v>
      </c>
      <c r="X56" s="742">
        <v>82349.386020546342</v>
      </c>
      <c r="Y56" s="739">
        <v>6.9850653339319182</v>
      </c>
      <c r="Z56" s="739">
        <v>2.1721204341680203</v>
      </c>
      <c r="AA56" s="739">
        <v>7.3040151116567307</v>
      </c>
      <c r="AB56" s="739">
        <v>5.650561278960236</v>
      </c>
      <c r="AC56" s="743">
        <v>21.29525590752662</v>
      </c>
      <c r="AD56" s="730">
        <v>32.029786254319539</v>
      </c>
      <c r="AE56" s="730">
        <v>46.674957838153844</v>
      </c>
    </row>
    <row r="57" spans="1:31" s="744" customFormat="1" ht="25.5" customHeight="1">
      <c r="B57" s="744">
        <v>2</v>
      </c>
      <c r="C57" s="739">
        <v>13.15904917509271</v>
      </c>
      <c r="D57" s="739">
        <v>1.5388503519367303</v>
      </c>
      <c r="E57" s="739">
        <v>1.3306908334560801</v>
      </c>
      <c r="F57" s="739">
        <v>0.88476911642279465</v>
      </c>
      <c r="G57" s="740">
        <v>14.338664243996813</v>
      </c>
      <c r="H57" s="740">
        <v>10.722430553091723</v>
      </c>
      <c r="I57" s="740">
        <v>1.2018699461049311</v>
      </c>
      <c r="J57" s="740">
        <v>0.65173680580720328</v>
      </c>
      <c r="K57" s="740">
        <v>6.5653590091119316</v>
      </c>
      <c r="L57" s="741">
        <v>18.594511594948575</v>
      </c>
      <c r="M57" s="741">
        <v>3.0579441038075648</v>
      </c>
      <c r="N57" s="741">
        <v>6.8214305756645315</v>
      </c>
      <c r="O57" s="741">
        <v>2.8005896080225088</v>
      </c>
      <c r="P57" s="741">
        <v>3.9096028888636738</v>
      </c>
      <c r="Q57" s="741">
        <v>1.904521237659049</v>
      </c>
      <c r="R57" s="741">
        <v>1.8799541110927724</v>
      </c>
      <c r="S57" s="741">
        <v>3.5800733816563892</v>
      </c>
      <c r="T57" s="741">
        <v>3.704215960966458</v>
      </c>
      <c r="U57" s="741">
        <v>2.3590831049942369</v>
      </c>
      <c r="V57" s="741">
        <v>0.99465339730332603</v>
      </c>
      <c r="W57" s="739">
        <v>100.00000000000001</v>
      </c>
      <c r="X57" s="742">
        <v>80380.368608175515</v>
      </c>
      <c r="Y57" s="739">
        <v>6.8780369064956552</v>
      </c>
      <c r="Z57" s="739">
        <v>0.72848361987579857</v>
      </c>
      <c r="AA57" s="739">
        <v>6.6585652796240939</v>
      </c>
      <c r="AB57" s="739">
        <v>6.8793894399824502</v>
      </c>
      <c r="AC57" s="746">
        <v>16.913359476908315</v>
      </c>
      <c r="AD57" s="747">
        <v>33.480060558112605</v>
      </c>
      <c r="AE57" s="747">
        <v>49.606579964979083</v>
      </c>
    </row>
    <row r="58" spans="1:31" ht="25.5" customHeight="1">
      <c r="B58" s="729">
        <v>3</v>
      </c>
      <c r="C58" s="739">
        <v>13.179162943508496</v>
      </c>
      <c r="D58" s="739">
        <v>1.4154993803217524</v>
      </c>
      <c r="E58" s="739">
        <v>1.2293953294551063</v>
      </c>
      <c r="F58" s="739">
        <v>0.86157512884457854</v>
      </c>
      <c r="G58" s="740">
        <v>14.938090878895133</v>
      </c>
      <c r="H58" s="740">
        <v>10.948949178836866</v>
      </c>
      <c r="I58" s="740">
        <v>1.362423073585683</v>
      </c>
      <c r="J58" s="740">
        <v>0.73097643408012869</v>
      </c>
      <c r="K58" s="740">
        <v>6.6572484873521658</v>
      </c>
      <c r="L58" s="741">
        <v>14.453129732985289</v>
      </c>
      <c r="M58" s="741">
        <v>3.8947672852213544</v>
      </c>
      <c r="N58" s="741">
        <v>7.0448112735247124</v>
      </c>
      <c r="O58" s="741">
        <v>2.7169482680727408</v>
      </c>
      <c r="P58" s="741">
        <v>3.3080823607228513</v>
      </c>
      <c r="Q58" s="741">
        <v>5.1889442928192979</v>
      </c>
      <c r="R58" s="741">
        <v>1.5938180735092979</v>
      </c>
      <c r="S58" s="741">
        <v>3.555297741940981</v>
      </c>
      <c r="T58" s="741">
        <v>3.8031929494142616</v>
      </c>
      <c r="U58" s="741">
        <v>2.1445064455881249</v>
      </c>
      <c r="V58" s="741">
        <v>0.97318074132116661</v>
      </c>
      <c r="W58" s="739">
        <v>99.999999999999986</v>
      </c>
      <c r="X58" s="742">
        <v>85264.825154791557</v>
      </c>
      <c r="Y58" s="739">
        <v>6.6752037309047179</v>
      </c>
      <c r="Z58" s="739">
        <v>1.3499739052585218</v>
      </c>
      <c r="AA58" s="739">
        <v>6.4045598782812743</v>
      </c>
      <c r="AB58" s="739">
        <v>7.0710041187028487</v>
      </c>
      <c r="AC58" s="743">
        <v>16.685632782129936</v>
      </c>
      <c r="AD58" s="730">
        <v>34.637688052749979</v>
      </c>
      <c r="AE58" s="730">
        <v>48.676679165120085</v>
      </c>
    </row>
    <row r="59" spans="1:31" ht="25.5" customHeight="1">
      <c r="B59" s="729">
        <v>4</v>
      </c>
      <c r="C59" s="739">
        <v>14.866475081956601</v>
      </c>
      <c r="D59" s="739">
        <v>2.1524954250446271</v>
      </c>
      <c r="E59" s="739">
        <v>1.1939879119447367</v>
      </c>
      <c r="F59" s="739">
        <v>0.94645786877511806</v>
      </c>
      <c r="G59" s="740">
        <v>14.887131692536123</v>
      </c>
      <c r="H59" s="740">
        <v>10.157661632004254</v>
      </c>
      <c r="I59" s="740">
        <v>1.4125744914233138</v>
      </c>
      <c r="J59" s="740">
        <v>0.7180628917056221</v>
      </c>
      <c r="K59" s="740">
        <v>5.6294949099492833</v>
      </c>
      <c r="L59" s="741">
        <v>13.604891381647358</v>
      </c>
      <c r="M59" s="741">
        <v>4.9695340521515128</v>
      </c>
      <c r="N59" s="741">
        <v>7.6326921473422544</v>
      </c>
      <c r="O59" s="741">
        <v>4.2897135197742404</v>
      </c>
      <c r="P59" s="741">
        <v>4.5019390664029268</v>
      </c>
      <c r="Q59" s="741">
        <v>1.4580537657379913</v>
      </c>
      <c r="R59" s="741">
        <v>1.4562389981891992</v>
      </c>
      <c r="S59" s="741">
        <v>3.4050129195539189</v>
      </c>
      <c r="T59" s="741">
        <v>3.6846100923960603</v>
      </c>
      <c r="U59" s="741">
        <v>1.9995850639976194</v>
      </c>
      <c r="V59" s="741">
        <v>1.0333870874672146</v>
      </c>
      <c r="W59" s="739">
        <v>99.999999999999972</v>
      </c>
      <c r="X59" s="742">
        <v>85631.393055521374</v>
      </c>
      <c r="Y59" s="739">
        <v>6.9436475800566511</v>
      </c>
      <c r="Z59" s="739">
        <v>2.6476360717454708</v>
      </c>
      <c r="AA59" s="739">
        <v>5.2630876375029905</v>
      </c>
      <c r="AB59" s="739">
        <v>7.6196057790056209</v>
      </c>
      <c r="AC59" s="743">
        <v>19.159416287721083</v>
      </c>
      <c r="AD59" s="730">
        <v>32.804925617618593</v>
      </c>
      <c r="AE59" s="730">
        <v>48.035658094660299</v>
      </c>
    </row>
    <row r="60" spans="1:31" ht="25.5" customHeight="1">
      <c r="A60" s="729">
        <v>2020</v>
      </c>
      <c r="B60" s="729">
        <v>1</v>
      </c>
      <c r="C60" s="739">
        <v>17.278867347645168</v>
      </c>
      <c r="D60" s="739">
        <v>1.5418255055211894</v>
      </c>
      <c r="E60" s="739">
        <v>1.1113731405388925</v>
      </c>
      <c r="F60" s="739">
        <v>0.85643876736485536</v>
      </c>
      <c r="G60" s="740">
        <v>10.084478107902267</v>
      </c>
      <c r="H60" s="740">
        <v>12.672756085804252</v>
      </c>
      <c r="I60" s="740">
        <v>1.2511623739099467</v>
      </c>
      <c r="J60" s="740">
        <v>0.67618440092837617</v>
      </c>
      <c r="K60" s="740">
        <v>5.8633069382294165</v>
      </c>
      <c r="L60" s="741">
        <v>19.817289825683506</v>
      </c>
      <c r="M60" s="741">
        <v>4.9139227654421491</v>
      </c>
      <c r="N60" s="741">
        <v>6.7361065427986953</v>
      </c>
      <c r="O60" s="741">
        <v>3.061166502242636</v>
      </c>
      <c r="P60" s="741">
        <v>3.3531610758675585</v>
      </c>
      <c r="Q60" s="741">
        <v>1.2992081457714004</v>
      </c>
      <c r="R60" s="741">
        <v>0.74699596357312237</v>
      </c>
      <c r="S60" s="741">
        <v>3.6092436519560525</v>
      </c>
      <c r="T60" s="741">
        <v>2.5272311388049471</v>
      </c>
      <c r="U60" s="741">
        <v>1.7573427076410673</v>
      </c>
      <c r="V60" s="741">
        <v>0.84193901237450597</v>
      </c>
      <c r="W60" s="739">
        <v>100.00000000000003</v>
      </c>
      <c r="X60" s="742">
        <v>96001.53982726406</v>
      </c>
      <c r="Y60" s="739">
        <v>4.7803252959457412</v>
      </c>
      <c r="Z60" s="739">
        <v>2.0626070710707491</v>
      </c>
      <c r="AA60" s="739">
        <v>4.1671591250378812</v>
      </c>
      <c r="AB60" s="739">
        <v>5.6789956956288501</v>
      </c>
      <c r="AC60" s="743">
        <v>20.788504761070104</v>
      </c>
      <c r="AD60" s="730">
        <v>30.54788790677426</v>
      </c>
      <c r="AE60" s="730">
        <v>48.663607332155635</v>
      </c>
    </row>
    <row r="61" spans="1:31" ht="25.5" customHeight="1">
      <c r="B61" s="729">
        <v>2</v>
      </c>
      <c r="C61" s="739">
        <v>17.11965905661328</v>
      </c>
      <c r="D61" s="739">
        <v>1.6198642864014037</v>
      </c>
      <c r="E61" s="739">
        <v>1.2454110098590276</v>
      </c>
      <c r="F61" s="739">
        <v>1.0451165390195405</v>
      </c>
      <c r="G61" s="740">
        <v>13.016786530514063</v>
      </c>
      <c r="H61" s="740">
        <v>10.214829546974661</v>
      </c>
      <c r="I61" s="740">
        <v>1.4188826150324572</v>
      </c>
      <c r="J61" s="740">
        <v>0.75921325093242842</v>
      </c>
      <c r="K61" s="740">
        <v>7.7264165963931655</v>
      </c>
      <c r="L61" s="741">
        <v>13.927859639802387</v>
      </c>
      <c r="M61" s="741">
        <v>0.67587163718175203</v>
      </c>
      <c r="N61" s="741">
        <v>7.468534393341689</v>
      </c>
      <c r="O61" s="741">
        <v>4.1074375778491889</v>
      </c>
      <c r="P61" s="741">
        <v>4.2104514525006653</v>
      </c>
      <c r="Q61" s="741">
        <v>2.6212753208883268</v>
      </c>
      <c r="R61" s="741">
        <v>2.1195046169441341</v>
      </c>
      <c r="S61" s="741">
        <v>4.0786704018104043</v>
      </c>
      <c r="T61" s="741">
        <v>3.4109047064897045</v>
      </c>
      <c r="U61" s="741">
        <v>2.1616916554520866</v>
      </c>
      <c r="V61" s="741">
        <v>1.0516191659996197</v>
      </c>
      <c r="W61" s="739">
        <v>99.999999999999986</v>
      </c>
      <c r="X61" s="742">
        <v>83255.960062328173</v>
      </c>
      <c r="Y61" s="739">
        <v>6.2682492770742835</v>
      </c>
      <c r="Z61" s="739">
        <v>0.79514283017598253</v>
      </c>
      <c r="AA61" s="739">
        <v>3.12894466286687</v>
      </c>
      <c r="AB61" s="739">
        <v>9.1601220374129326</v>
      </c>
      <c r="AC61" s="743">
        <v>21.03005089189325</v>
      </c>
      <c r="AD61" s="730">
        <v>33.13612853984678</v>
      </c>
      <c r="AE61" s="730">
        <v>45.833820568259959</v>
      </c>
    </row>
    <row r="62" spans="1:31" ht="25.5" customHeight="1">
      <c r="B62" s="729">
        <v>3</v>
      </c>
      <c r="C62" s="739">
        <v>15.413962787980621</v>
      </c>
      <c r="D62" s="739">
        <v>1.4774375122960846</v>
      </c>
      <c r="E62" s="739">
        <v>1.257825474433506</v>
      </c>
      <c r="F62" s="739">
        <v>1.0273977782531878</v>
      </c>
      <c r="G62" s="740">
        <v>11.911525763992326</v>
      </c>
      <c r="H62" s="740">
        <v>11.989141969004733</v>
      </c>
      <c r="I62" s="740">
        <v>1.2524865839388695</v>
      </c>
      <c r="J62" s="740">
        <v>0.70502787870265582</v>
      </c>
      <c r="K62" s="740">
        <v>7.3549983811896826</v>
      </c>
      <c r="L62" s="741">
        <v>14.550347788528697</v>
      </c>
      <c r="M62" s="741">
        <v>1.6658014141827913</v>
      </c>
      <c r="N62" s="741">
        <v>7.7570258677743613</v>
      </c>
      <c r="O62" s="741">
        <v>4.4925587992537297</v>
      </c>
      <c r="P62" s="741">
        <v>3.6127900989699162</v>
      </c>
      <c r="Q62" s="741">
        <v>3.9984882374680986</v>
      </c>
      <c r="R62" s="741">
        <v>1.6384186447354072</v>
      </c>
      <c r="S62" s="741">
        <v>3.8098221013664091</v>
      </c>
      <c r="T62" s="741">
        <v>3.1936021567972364</v>
      </c>
      <c r="U62" s="741">
        <v>2.1209644004029462</v>
      </c>
      <c r="V62" s="741">
        <v>0.77037636072873517</v>
      </c>
      <c r="W62" s="739">
        <v>99.999999999999986</v>
      </c>
      <c r="X62" s="742">
        <v>89326.856707975414</v>
      </c>
      <c r="Y62" s="739">
        <v>7.8501106707749759</v>
      </c>
      <c r="Z62" s="739">
        <v>1.4856992405161609</v>
      </c>
      <c r="AA62" s="739">
        <v>4.0743439323268769</v>
      </c>
      <c r="AB62" s="739">
        <v>7.6161998495295302</v>
      </c>
      <c r="AC62" s="743">
        <v>19.176623552963399</v>
      </c>
      <c r="AD62" s="730">
        <v>33.213180576828265</v>
      </c>
      <c r="AE62" s="730">
        <v>47.610195870208329</v>
      </c>
    </row>
    <row r="63" spans="1:31" ht="25.5" customHeight="1">
      <c r="B63" s="729">
        <v>4</v>
      </c>
      <c r="C63" s="739">
        <v>15.279209937408666</v>
      </c>
      <c r="D63" s="739">
        <v>1.9947710655314037</v>
      </c>
      <c r="E63" s="739">
        <v>1.173097425266846</v>
      </c>
      <c r="F63" s="739">
        <v>0.94546710443545556</v>
      </c>
      <c r="G63" s="740">
        <v>10.606815589560254</v>
      </c>
      <c r="H63" s="740">
        <v>11.60501551729822</v>
      </c>
      <c r="I63" s="740">
        <v>1.3130384466599658</v>
      </c>
      <c r="J63" s="740">
        <v>0.63121176650580801</v>
      </c>
      <c r="K63" s="740">
        <v>6.5073231104140383</v>
      </c>
      <c r="L63" s="741">
        <v>18.672329748238969</v>
      </c>
      <c r="M63" s="741">
        <v>1.9571389707440803</v>
      </c>
      <c r="N63" s="741">
        <v>6.9867862542693695</v>
      </c>
      <c r="O63" s="741">
        <v>3.451879399185978</v>
      </c>
      <c r="P63" s="741">
        <v>4.4322274415253968</v>
      </c>
      <c r="Q63" s="741">
        <v>3.1004704936762058</v>
      </c>
      <c r="R63" s="741">
        <v>1.230043539954923</v>
      </c>
      <c r="S63" s="741">
        <v>3.992479908594631</v>
      </c>
      <c r="T63" s="741">
        <v>3.1512020340561455</v>
      </c>
      <c r="U63" s="741">
        <v>2.3335744937255583</v>
      </c>
      <c r="V63" s="741">
        <v>0.63591775294809338</v>
      </c>
      <c r="W63" s="739">
        <v>100.00000000000001</v>
      </c>
      <c r="X63" s="742">
        <v>99521.352113239118</v>
      </c>
      <c r="Y63" s="739">
        <v>7.0486284800264629</v>
      </c>
      <c r="Z63" s="739">
        <v>2.6700906401641356</v>
      </c>
      <c r="AA63" s="739">
        <v>3.5648250665688836</v>
      </c>
      <c r="AB63" s="739">
        <v>7.3869824913850026</v>
      </c>
      <c r="AC63" s="743">
        <v>19.392545532642369</v>
      </c>
      <c r="AD63" s="730">
        <v>30.663404430438288</v>
      </c>
      <c r="AE63" s="730">
        <v>49.94405003691935</v>
      </c>
    </row>
    <row r="64" spans="1:31" ht="25.5" customHeight="1">
      <c r="A64" s="729">
        <v>2021</v>
      </c>
      <c r="B64" s="729">
        <v>1</v>
      </c>
      <c r="C64" s="739">
        <v>16.52672146650006</v>
      </c>
      <c r="D64" s="739">
        <v>1.5579860488089059</v>
      </c>
      <c r="E64" s="739">
        <v>1.0977260281124845</v>
      </c>
      <c r="F64" s="739">
        <v>0.67072478645708533</v>
      </c>
      <c r="G64" s="740">
        <v>9.1974641849638079</v>
      </c>
      <c r="H64" s="740">
        <v>12.940365025981638</v>
      </c>
      <c r="I64" s="740">
        <v>1.1851723329399497</v>
      </c>
      <c r="J64" s="740">
        <v>0.68352939946050162</v>
      </c>
      <c r="K64" s="740">
        <v>6.7660318256372314</v>
      </c>
      <c r="L64" s="741">
        <v>18.894241428573654</v>
      </c>
      <c r="M64" s="741">
        <v>4.7295594836368711</v>
      </c>
      <c r="N64" s="741">
        <v>6.9433498385820549</v>
      </c>
      <c r="O64" s="741">
        <v>3.6550015349942706</v>
      </c>
      <c r="P64" s="741">
        <v>3.2633269183077149</v>
      </c>
      <c r="Q64" s="741">
        <v>1.5784844824795201</v>
      </c>
      <c r="R64" s="741">
        <v>0.5897698314883798</v>
      </c>
      <c r="S64" s="741">
        <v>4.1100677625902282</v>
      </c>
      <c r="T64" s="741">
        <v>2.712812552382994</v>
      </c>
      <c r="U64" s="741">
        <v>1.9283925551356089</v>
      </c>
      <c r="V64" s="741">
        <v>0.96927251296701422</v>
      </c>
      <c r="W64" s="739">
        <v>99.999999999999972</v>
      </c>
      <c r="X64" s="742">
        <v>108299.6542278257</v>
      </c>
      <c r="Y64" s="739">
        <v>5.2845270343392388</v>
      </c>
      <c r="Z64" s="739">
        <v>2.5971302896884398</v>
      </c>
      <c r="AA64" s="739">
        <v>4.2255736519532698</v>
      </c>
      <c r="AB64" s="739">
        <v>4.4315791988824182</v>
      </c>
      <c r="AC64" s="743">
        <v>19.853158329878539</v>
      </c>
      <c r="AD64" s="730">
        <v>30.772562768983128</v>
      </c>
      <c r="AE64" s="730">
        <v>49.374278901138311</v>
      </c>
    </row>
    <row r="65" spans="1:31" ht="25.5" customHeight="1">
      <c r="B65" s="729">
        <v>2</v>
      </c>
      <c r="C65" s="739">
        <v>17.384928460031617</v>
      </c>
      <c r="D65" s="739">
        <v>1.6192147374592341</v>
      </c>
      <c r="E65" s="739">
        <v>1.3114701170263665</v>
      </c>
      <c r="F65" s="739">
        <v>1.0169312199370326</v>
      </c>
      <c r="G65" s="740">
        <v>10.605324258372068</v>
      </c>
      <c r="H65" s="740">
        <v>10.446764972944798</v>
      </c>
      <c r="I65" s="740">
        <v>1.3941748745923035</v>
      </c>
      <c r="J65" s="740">
        <v>0.78869361742567123</v>
      </c>
      <c r="K65" s="740">
        <v>8.134229668657353</v>
      </c>
      <c r="L65" s="741">
        <v>14.249940032878902</v>
      </c>
      <c r="M65" s="741">
        <v>0.78768029497219094</v>
      </c>
      <c r="N65" s="741">
        <v>8.072373512214142</v>
      </c>
      <c r="O65" s="741">
        <v>4.435895298370589</v>
      </c>
      <c r="P65" s="741">
        <v>4.0148265701120653</v>
      </c>
      <c r="Q65" s="741">
        <v>3.0079971069097136</v>
      </c>
      <c r="R65" s="741">
        <v>2.1585107886963169</v>
      </c>
      <c r="S65" s="741">
        <v>4.5786658996332887</v>
      </c>
      <c r="T65" s="741">
        <v>2.7611043701311915</v>
      </c>
      <c r="U65" s="741">
        <v>2.1572732165064452</v>
      </c>
      <c r="V65" s="741">
        <v>1.074000983128703</v>
      </c>
      <c r="W65" s="739">
        <v>99.999999999999972</v>
      </c>
      <c r="X65" s="742">
        <v>96094.331033709663</v>
      </c>
      <c r="Y65" s="739">
        <v>7.1312307912869066</v>
      </c>
      <c r="Z65" s="739">
        <v>0.97479620650394816</v>
      </c>
      <c r="AA65" s="739">
        <v>5.2886138719620019</v>
      </c>
      <c r="AB65" s="739">
        <v>4.7191754381168636</v>
      </c>
      <c r="AC65" s="743">
        <v>21.33254453445425</v>
      </c>
      <c r="AD65" s="730">
        <v>31.369187391992192</v>
      </c>
      <c r="AE65" s="730">
        <v>47.298268073553551</v>
      </c>
    </row>
    <row r="66" spans="1:31" ht="25.5" customHeight="1">
      <c r="B66" s="729">
        <v>3</v>
      </c>
      <c r="C66" s="739">
        <v>17.041643033350525</v>
      </c>
      <c r="D66" s="739">
        <v>1.4360418305914644</v>
      </c>
      <c r="E66" s="739">
        <v>1.1553394455828474</v>
      </c>
      <c r="F66" s="739">
        <v>1.217024130383064</v>
      </c>
      <c r="G66" s="740">
        <v>9.5915148013636458</v>
      </c>
      <c r="H66" s="740">
        <v>11.481312900340907</v>
      </c>
      <c r="I66" s="740">
        <v>1.310772463815606</v>
      </c>
      <c r="J66" s="740">
        <v>1.3751400533927305</v>
      </c>
      <c r="K66" s="740">
        <v>7.0168035335158487</v>
      </c>
      <c r="L66" s="741">
        <v>14.691127588809911</v>
      </c>
      <c r="M66" s="741">
        <v>1.6444818464785353</v>
      </c>
      <c r="N66" s="741">
        <v>8.0593925117331739</v>
      </c>
      <c r="O66" s="741">
        <v>4.4597826108533596</v>
      </c>
      <c r="P66" s="741">
        <v>3.306773161053473</v>
      </c>
      <c r="Q66" s="741">
        <v>3.5556385444405594</v>
      </c>
      <c r="R66" s="741">
        <v>2.2438694412067077</v>
      </c>
      <c r="S66" s="741">
        <v>4.8424798764775323</v>
      </c>
      <c r="T66" s="741">
        <v>2.5581177716155237</v>
      </c>
      <c r="U66" s="741">
        <v>2.2366102700445278</v>
      </c>
      <c r="V66" s="741">
        <v>0.77613418495007069</v>
      </c>
      <c r="W66" s="739">
        <v>100.00000000000001</v>
      </c>
      <c r="X66" s="742">
        <v>106845.97451529998</v>
      </c>
      <c r="Y66" s="739">
        <v>7.2442227737784552</v>
      </c>
      <c r="Z66" s="739">
        <v>1.752232538455353</v>
      </c>
      <c r="AA66" s="739">
        <v>5.1179991126065607</v>
      </c>
      <c r="AB66" s="739">
        <v>4.0894473774371649</v>
      </c>
      <c r="AC66" s="743">
        <v>20.850048439907898</v>
      </c>
      <c r="AD66" s="730">
        <v>30.775543752428739</v>
      </c>
      <c r="AE66" s="730">
        <v>48.374407807663374</v>
      </c>
    </row>
    <row r="67" spans="1:31" ht="25.5" customHeight="1">
      <c r="B67" s="729">
        <v>4</v>
      </c>
      <c r="C67" s="739">
        <v>17.813329422091712</v>
      </c>
      <c r="D67" s="739">
        <v>1.9204117069769662</v>
      </c>
      <c r="E67" s="739">
        <v>1.0538887011177618</v>
      </c>
      <c r="F67" s="739">
        <v>1.2951937441498527</v>
      </c>
      <c r="G67" s="740">
        <v>9.3247879729331853</v>
      </c>
      <c r="H67" s="740">
        <v>11.622749551604558</v>
      </c>
      <c r="I67" s="740">
        <v>1.1960371102676115</v>
      </c>
      <c r="J67" s="740">
        <v>0.80359998321614334</v>
      </c>
      <c r="K67" s="740">
        <v>6.06712530573905</v>
      </c>
      <c r="L67" s="741">
        <v>19.832706622375767</v>
      </c>
      <c r="M67" s="741">
        <v>1.9822057466559935</v>
      </c>
      <c r="N67" s="741">
        <v>7.3363310980793184</v>
      </c>
      <c r="O67" s="741">
        <v>3.9690610131696764</v>
      </c>
      <c r="P67" s="741">
        <v>4.0403422248965812</v>
      </c>
      <c r="Q67" s="741">
        <v>2.4170775559788726</v>
      </c>
      <c r="R67" s="741">
        <v>0.73034626967667282</v>
      </c>
      <c r="S67" s="741">
        <v>3.8973534406117429</v>
      </c>
      <c r="T67" s="741">
        <v>2.2202269169497679</v>
      </c>
      <c r="U67" s="741">
        <v>1.9255221756940173</v>
      </c>
      <c r="V67" s="741">
        <v>0.55170343781476916</v>
      </c>
      <c r="W67" s="739">
        <v>100</v>
      </c>
      <c r="X67" s="742">
        <v>119911.54335072995</v>
      </c>
      <c r="Y67" s="739">
        <v>8.5291533694188661</v>
      </c>
      <c r="Z67" s="739">
        <v>3.1210224395883825</v>
      </c>
      <c r="AA67" s="739">
        <v>4.9659811234064861</v>
      </c>
      <c r="AB67" s="739">
        <v>4.1129957278593592</v>
      </c>
      <c r="AC67" s="743">
        <v>22.082823574336292</v>
      </c>
      <c r="AD67" s="730">
        <v>29.01429992376055</v>
      </c>
      <c r="AE67" s="730">
        <v>48.902876501903194</v>
      </c>
    </row>
    <row r="68" spans="1:31" ht="25.5" customHeight="1">
      <c r="A68" s="729">
        <v>2022</v>
      </c>
      <c r="B68" s="729">
        <v>1</v>
      </c>
      <c r="C68" s="739">
        <v>16.952317843482675</v>
      </c>
      <c r="D68" s="739">
        <v>1.32307520289848</v>
      </c>
      <c r="E68" s="739">
        <v>0.88792183271982683</v>
      </c>
      <c r="F68" s="739">
        <v>0.85877269707798842</v>
      </c>
      <c r="G68" s="740">
        <v>10.283373380618819</v>
      </c>
      <c r="H68" s="740">
        <v>13.684700551867854</v>
      </c>
      <c r="I68" s="740">
        <v>1.0318938958963144</v>
      </c>
      <c r="J68" s="740">
        <v>0.53202898929149045</v>
      </c>
      <c r="K68" s="740">
        <v>7.0082945407347417</v>
      </c>
      <c r="L68" s="741">
        <v>17.962465826127357</v>
      </c>
      <c r="M68" s="741">
        <v>4.1223232235240559</v>
      </c>
      <c r="N68" s="741">
        <v>6.2932725239893168</v>
      </c>
      <c r="O68" s="741">
        <v>3.9001395711159246</v>
      </c>
      <c r="P68" s="741">
        <v>3.6759018097829688</v>
      </c>
      <c r="Q68" s="741">
        <v>2.3079391546603647</v>
      </c>
      <c r="R68" s="741">
        <v>0.5053034066257035</v>
      </c>
      <c r="S68" s="741">
        <v>3.4334061234383566</v>
      </c>
      <c r="T68" s="741">
        <v>2.5200148178269162</v>
      </c>
      <c r="U68" s="741">
        <v>1.8372896000397871</v>
      </c>
      <c r="V68" s="741">
        <v>0.8795650082810641</v>
      </c>
      <c r="W68" s="739">
        <v>100.00000000000001</v>
      </c>
      <c r="X68" s="742">
        <v>135338.48991177834</v>
      </c>
      <c r="Y68" s="739">
        <v>5.5051153628629255</v>
      </c>
      <c r="Z68" s="739">
        <v>2.0864004214402505</v>
      </c>
      <c r="AA68" s="739">
        <v>5.82353056654485</v>
      </c>
      <c r="AB68" s="739">
        <v>5.1611156959777142</v>
      </c>
      <c r="AC68" s="743">
        <v>20.022087576178969</v>
      </c>
      <c r="AD68" s="730">
        <v>32.54029135840922</v>
      </c>
      <c r="AE68" s="730">
        <v>47.437621065411825</v>
      </c>
    </row>
    <row r="69" spans="1:31" ht="25.5" customHeight="1">
      <c r="B69" s="729">
        <v>2</v>
      </c>
      <c r="C69" s="739">
        <v>18.444176553033405</v>
      </c>
      <c r="D69" s="739">
        <v>1.3442489623903904</v>
      </c>
      <c r="E69" s="739">
        <v>1.0606085227987894</v>
      </c>
      <c r="F69" s="739">
        <v>0.98529014674382587</v>
      </c>
      <c r="G69" s="740">
        <v>14.062978196582025</v>
      </c>
      <c r="H69" s="740">
        <v>9.8205852195206393</v>
      </c>
      <c r="I69" s="740">
        <v>1.0810843272540647</v>
      </c>
      <c r="J69" s="740">
        <v>0.68645439339423797</v>
      </c>
      <c r="K69" s="740">
        <v>7.1641110125530467</v>
      </c>
      <c r="L69" s="741">
        <v>14.554437180030479</v>
      </c>
      <c r="M69" s="741">
        <v>0.78081972958220747</v>
      </c>
      <c r="N69" s="741">
        <v>7.0815362647409268</v>
      </c>
      <c r="O69" s="741">
        <v>4.1267790640735384</v>
      </c>
      <c r="P69" s="741">
        <v>4.340431676179823</v>
      </c>
      <c r="Q69" s="741">
        <v>2.145163884979818</v>
      </c>
      <c r="R69" s="741">
        <v>2.0741847054739271</v>
      </c>
      <c r="S69" s="741">
        <v>4.1671725959938337</v>
      </c>
      <c r="T69" s="741">
        <v>2.6553688904538753</v>
      </c>
      <c r="U69" s="741">
        <v>2.2572760475033191</v>
      </c>
      <c r="V69" s="741">
        <v>1.1672926267178327</v>
      </c>
      <c r="W69" s="739">
        <v>100.00000000000001</v>
      </c>
      <c r="X69" s="742">
        <v>123064.25716396194</v>
      </c>
      <c r="Y69" s="739">
        <v>7.2514556262346526</v>
      </c>
      <c r="Z69" s="739">
        <v>0.85967594183182972</v>
      </c>
      <c r="AA69" s="739">
        <v>7.5132727888241355</v>
      </c>
      <c r="AB69" s="739">
        <v>7.2073072714033737</v>
      </c>
      <c r="AC69" s="743">
        <v>21.834324184966409</v>
      </c>
      <c r="AD69" s="730">
        <v>32.815213149304014</v>
      </c>
      <c r="AE69" s="730">
        <v>45.35046266572958</v>
      </c>
    </row>
    <row r="70" spans="1:31" ht="25.5" customHeight="1">
      <c r="B70" s="729">
        <v>3</v>
      </c>
      <c r="C70" s="739">
        <v>20.011561321504274</v>
      </c>
      <c r="D70" s="739">
        <v>1.1347802933144473</v>
      </c>
      <c r="E70" s="739">
        <v>0.94715215952279885</v>
      </c>
      <c r="F70" s="739">
        <v>1.0707959289818523</v>
      </c>
      <c r="G70" s="740">
        <v>13.516483901309542</v>
      </c>
      <c r="H70" s="740">
        <v>11.914108520661209</v>
      </c>
      <c r="I70" s="740">
        <v>0.94958751105998462</v>
      </c>
      <c r="J70" s="740">
        <v>1.2749381754978992</v>
      </c>
      <c r="K70" s="740">
        <v>5.7824843652266393</v>
      </c>
      <c r="L70" s="741">
        <v>14.260544752197305</v>
      </c>
      <c r="M70" s="741">
        <v>1.4196574294485953</v>
      </c>
      <c r="N70" s="741">
        <v>6.6978390352805226</v>
      </c>
      <c r="O70" s="741">
        <v>3.9554880929903793</v>
      </c>
      <c r="P70" s="741">
        <v>3.4668094225606039</v>
      </c>
      <c r="Q70" s="741">
        <v>2.4962871860412981</v>
      </c>
      <c r="R70" s="741">
        <v>1.9843635982061907</v>
      </c>
      <c r="S70" s="741">
        <v>3.9621285046332417</v>
      </c>
      <c r="T70" s="741">
        <v>2.2488119077364295</v>
      </c>
      <c r="U70" s="741">
        <v>2.1302371017199393</v>
      </c>
      <c r="V70" s="741">
        <v>0.77594079210685751</v>
      </c>
      <c r="W70" s="739">
        <v>99.999999999999986</v>
      </c>
      <c r="X70" s="742">
        <v>143816.38539327128</v>
      </c>
      <c r="Y70" s="739">
        <v>7.0271130597284737</v>
      </c>
      <c r="Z70" s="739">
        <v>1.6077880478705084</v>
      </c>
      <c r="AA70" s="739">
        <v>6.8538186080540076</v>
      </c>
      <c r="AB70" s="739">
        <v>7.4066405532862101</v>
      </c>
      <c r="AC70" s="743">
        <v>23.164289703323369</v>
      </c>
      <c r="AD70" s="730">
        <v>33.43760247375527</v>
      </c>
      <c r="AE70" s="730">
        <v>43.398107822921375</v>
      </c>
    </row>
    <row r="71" spans="1:31" ht="25.5" customHeight="1">
      <c r="B71" s="729">
        <v>4</v>
      </c>
      <c r="C71" s="739">
        <v>15.344662147273553</v>
      </c>
      <c r="D71" s="739">
        <v>1.4000854619678051</v>
      </c>
      <c r="E71" s="739">
        <v>1.1695536924519891</v>
      </c>
      <c r="F71" s="739">
        <v>0.84350505302970191</v>
      </c>
      <c r="G71" s="740">
        <v>15.296470229979564</v>
      </c>
      <c r="H71" s="740">
        <v>13.127048079790853</v>
      </c>
      <c r="I71" s="740">
        <v>0.73083855921418761</v>
      </c>
      <c r="J71" s="740">
        <v>0.68051238238082035</v>
      </c>
      <c r="K71" s="740">
        <v>5.1631474561600319</v>
      </c>
      <c r="L71" s="741">
        <v>21.342769556948223</v>
      </c>
      <c r="M71" s="741">
        <v>1.8650274497202617</v>
      </c>
      <c r="N71" s="741">
        <v>5.8080402575588028</v>
      </c>
      <c r="O71" s="741">
        <v>3.4092254781039748</v>
      </c>
      <c r="P71" s="741">
        <v>3.7162961889190242</v>
      </c>
      <c r="Q71" s="741">
        <v>1.4565934240427219</v>
      </c>
      <c r="R71" s="741">
        <v>0.622197546569496</v>
      </c>
      <c r="S71" s="741">
        <v>3.6769190010902406</v>
      </c>
      <c r="T71" s="741">
        <v>1.9318242342177807</v>
      </c>
      <c r="U71" s="741">
        <v>1.9204938699280134</v>
      </c>
      <c r="V71" s="741">
        <v>0.49478993065292443</v>
      </c>
      <c r="W71" s="739">
        <v>99.999999999999957</v>
      </c>
      <c r="X71" s="742">
        <v>173780.82024938191</v>
      </c>
      <c r="Y71" s="739">
        <v>6.8221970543047696</v>
      </c>
      <c r="Z71" s="739">
        <v>2.5601678612519834</v>
      </c>
      <c r="AA71" s="739">
        <v>3.4266063418490589</v>
      </c>
      <c r="AB71" s="739">
        <v>9.4358627240192803</v>
      </c>
      <c r="AC71" s="743">
        <v>18.757806354723048</v>
      </c>
      <c r="AD71" s="730">
        <v>34.998016707525451</v>
      </c>
      <c r="AE71" s="730">
        <v>46.244176937751462</v>
      </c>
    </row>
    <row r="72" spans="1:31" ht="25.5" customHeight="1">
      <c r="A72" s="729">
        <v>2023</v>
      </c>
      <c r="B72" s="729">
        <v>1</v>
      </c>
      <c r="C72" s="739">
        <v>18.947658098045689</v>
      </c>
      <c r="D72" s="739">
        <v>1.1998081568678103</v>
      </c>
      <c r="E72" s="739">
        <v>0.72722353560329078</v>
      </c>
      <c r="F72" s="739">
        <v>0.74727391528299469</v>
      </c>
      <c r="G72" s="740">
        <v>10.493446742812884</v>
      </c>
      <c r="H72" s="740">
        <v>13.446961385450798</v>
      </c>
      <c r="I72" s="740">
        <v>0.82328725995207042</v>
      </c>
      <c r="J72" s="740">
        <v>0.37710020916598463</v>
      </c>
      <c r="K72" s="740">
        <v>5.7470853744797541</v>
      </c>
      <c r="L72" s="741">
        <v>18.452939468280483</v>
      </c>
      <c r="M72" s="741">
        <v>3.9104507750870487</v>
      </c>
      <c r="N72" s="741">
        <v>6.1225036416116136</v>
      </c>
      <c r="O72" s="741">
        <v>3.420894273231275</v>
      </c>
      <c r="P72" s="741">
        <v>4.3597906792520789</v>
      </c>
      <c r="Q72" s="741">
        <v>1.9581069665073565</v>
      </c>
      <c r="R72" s="741">
        <v>0.8302323879231539</v>
      </c>
      <c r="S72" s="741">
        <v>3.458942547274642</v>
      </c>
      <c r="T72" s="741">
        <v>2.2877742389164695</v>
      </c>
      <c r="U72" s="741">
        <v>1.8691418340894335</v>
      </c>
      <c r="V72" s="741">
        <v>0.81937851016516428</v>
      </c>
      <c r="W72" s="739">
        <v>99.999999999999986</v>
      </c>
      <c r="X72" s="742">
        <v>209429.31464641177</v>
      </c>
      <c r="Y72" s="739">
        <v>5.8153730039317502</v>
      </c>
      <c r="Z72" s="739">
        <v>1.5636658882114562</v>
      </c>
      <c r="AA72" s="739">
        <v>4.3459088051382313</v>
      </c>
      <c r="AB72" s="739">
        <v>6.6877533483994362</v>
      </c>
      <c r="AC72" s="743">
        <v>21.621963705799786</v>
      </c>
      <c r="AD72" s="730">
        <v>30.887880971861492</v>
      </c>
      <c r="AE72" s="730">
        <v>47.490155322338722</v>
      </c>
    </row>
    <row r="73" spans="1:31" ht="25.5" customHeight="1">
      <c r="B73" s="729">
        <v>2</v>
      </c>
      <c r="C73" s="739">
        <v>20.187286646062709</v>
      </c>
      <c r="D73" s="739">
        <v>1.302837408219516</v>
      </c>
      <c r="E73" s="739">
        <v>0.86191739164897629</v>
      </c>
      <c r="F73" s="739">
        <v>0.91251376856429611</v>
      </c>
      <c r="G73" s="740">
        <v>13.827424984585893</v>
      </c>
      <c r="H73" s="740">
        <v>9.3820486990158258</v>
      </c>
      <c r="I73" s="740">
        <v>0.84094631429910438</v>
      </c>
      <c r="J73" s="740">
        <v>0.54998866535975766</v>
      </c>
      <c r="K73" s="740">
        <v>5.4325222767681858</v>
      </c>
      <c r="L73" s="741">
        <v>18.083259029610154</v>
      </c>
      <c r="M73" s="741">
        <v>0.66978826009463976</v>
      </c>
      <c r="N73" s="741">
        <v>5.997116789191927</v>
      </c>
      <c r="O73" s="741">
        <v>3.4755649659386481</v>
      </c>
      <c r="P73" s="741">
        <v>5.0667908232571417</v>
      </c>
      <c r="Q73" s="741">
        <v>2.3058681697366481</v>
      </c>
      <c r="R73" s="741">
        <v>1.9094002079383672</v>
      </c>
      <c r="S73" s="741">
        <v>3.8163056964983637</v>
      </c>
      <c r="T73" s="741">
        <v>2.2794360554942656</v>
      </c>
      <c r="U73" s="741">
        <v>2.07840276863933</v>
      </c>
      <c r="V73" s="741">
        <v>1.0205810790762861</v>
      </c>
      <c r="W73" s="739">
        <v>100.00000000000001</v>
      </c>
      <c r="X73" s="742">
        <v>182027.31860769697</v>
      </c>
      <c r="Y73" s="739">
        <v>7.5117460169539632</v>
      </c>
      <c r="Z73" s="739">
        <v>0.63579101301878072</v>
      </c>
      <c r="AA73" s="739">
        <v>5.4075309944316601</v>
      </c>
      <c r="AB73" s="739">
        <v>7.8884380321682963</v>
      </c>
      <c r="AC73" s="743">
        <v>23.264555214495498</v>
      </c>
      <c r="AD73" s="730">
        <v>30.032930940028766</v>
      </c>
      <c r="AE73" s="730">
        <v>46.702513845475771</v>
      </c>
    </row>
    <row r="74" spans="1:31" ht="25.5" customHeight="1">
      <c r="B74" s="729">
        <v>3</v>
      </c>
      <c r="C74" s="739">
        <v>22.994664595306315</v>
      </c>
      <c r="D74" s="739">
        <v>1.1176740682345536</v>
      </c>
      <c r="E74" s="739">
        <v>0.7765609094603787</v>
      </c>
      <c r="F74" s="739">
        <v>1.0662624323737018</v>
      </c>
      <c r="G74" s="740">
        <v>12.439986404523927</v>
      </c>
      <c r="H74" s="740">
        <v>11.409783649662355</v>
      </c>
      <c r="I74" s="740">
        <v>0.82292093623731166</v>
      </c>
      <c r="J74" s="740">
        <v>1.5576085930337351</v>
      </c>
      <c r="K74" s="740">
        <v>5.0178401782736897</v>
      </c>
      <c r="L74" s="741">
        <v>16.574407798881786</v>
      </c>
      <c r="M74" s="741">
        <v>1.3905463034073975</v>
      </c>
      <c r="N74" s="741">
        <v>6.890824792964116</v>
      </c>
      <c r="O74" s="741">
        <v>3.2496654807666427</v>
      </c>
      <c r="P74" s="741">
        <v>2.2149675538560296</v>
      </c>
      <c r="Q74" s="741">
        <v>2.3251035231785897</v>
      </c>
      <c r="R74" s="741">
        <v>2.0307150028306227</v>
      </c>
      <c r="S74" s="741">
        <v>3.5571234187473602</v>
      </c>
      <c r="T74" s="741">
        <v>1.9390996298833851</v>
      </c>
      <c r="U74" s="741">
        <v>1.920334752224478</v>
      </c>
      <c r="V74" s="741">
        <v>0.70390997615363649</v>
      </c>
      <c r="W74" s="739">
        <v>100</v>
      </c>
      <c r="X74" s="742">
        <v>201135.56034729697</v>
      </c>
      <c r="Y74" s="739">
        <v>7.4940747413132796</v>
      </c>
      <c r="Z74" s="739">
        <v>1.6959317000745422</v>
      </c>
      <c r="AA74" s="739">
        <v>6.0083366594647609</v>
      </c>
      <c r="AB74" s="739">
        <v>7.1318353316883565</v>
      </c>
      <c r="AC74" s="743">
        <v>25.955162005374948</v>
      </c>
      <c r="AD74" s="730">
        <v>31.248139761731018</v>
      </c>
      <c r="AE74" s="730">
        <v>42.796698232894052</v>
      </c>
    </row>
    <row r="75" spans="1:31" ht="25.5" customHeight="1">
      <c r="B75" s="729">
        <v>4</v>
      </c>
      <c r="C75" s="739">
        <v>16.478015003279214</v>
      </c>
      <c r="D75" s="739">
        <v>1.2559220428639131</v>
      </c>
      <c r="E75" s="739">
        <v>0.96860726201275871</v>
      </c>
      <c r="F75" s="739">
        <v>0.68972790507926129</v>
      </c>
      <c r="G75" s="740">
        <v>14.411803599082679</v>
      </c>
      <c r="H75" s="740">
        <v>12.926017557445011</v>
      </c>
      <c r="I75" s="740">
        <v>0.63859463521931037</v>
      </c>
      <c r="J75" s="740">
        <v>0.6328195620988577</v>
      </c>
      <c r="K75" s="740">
        <v>4.793367001040246</v>
      </c>
      <c r="L75" s="741">
        <v>24.822467114773204</v>
      </c>
      <c r="M75" s="741">
        <v>1.5840733105246922</v>
      </c>
      <c r="N75" s="741">
        <v>4.8439714492601409</v>
      </c>
      <c r="O75" s="741">
        <v>3.0116449963661651</v>
      </c>
      <c r="P75" s="741">
        <v>3.6005628964943135</v>
      </c>
      <c r="Q75" s="741">
        <v>1.6848775391705448</v>
      </c>
      <c r="R75" s="741">
        <v>0.50629557225291411</v>
      </c>
      <c r="S75" s="741">
        <v>3.3069332408223482</v>
      </c>
      <c r="T75" s="741">
        <v>1.6807845758879134</v>
      </c>
      <c r="U75" s="741">
        <v>1.7513095900379849</v>
      </c>
      <c r="V75" s="741">
        <v>0.41220514628850546</v>
      </c>
      <c r="W75" s="739">
        <v>99.999999999999972</v>
      </c>
      <c r="X75" s="742">
        <v>237651.69318900254</v>
      </c>
      <c r="Y75" s="739">
        <v>6.9759495735094994</v>
      </c>
      <c r="Z75" s="739">
        <v>2.9651187106376891</v>
      </c>
      <c r="AA75" s="739">
        <v>2.6279556200527336</v>
      </c>
      <c r="AB75" s="739">
        <v>9.6232469836070429</v>
      </c>
      <c r="AC75" s="743">
        <v>19.392272213235149</v>
      </c>
      <c r="AD75" s="730">
        <v>33.402602354886099</v>
      </c>
      <c r="AE75" s="730">
        <v>47.20512543187872</v>
      </c>
    </row>
    <row r="76" spans="1:31" ht="25.5" customHeight="1">
      <c r="A76" s="729">
        <v>2024</v>
      </c>
      <c r="B76" s="729">
        <v>1</v>
      </c>
      <c r="C76" s="739">
        <v>19.801818683695384</v>
      </c>
      <c r="D76" s="739">
        <v>0.96373830543933137</v>
      </c>
      <c r="E76" s="739">
        <v>0.62788373494093608</v>
      </c>
      <c r="F76" s="739">
        <v>0.66326851912543749</v>
      </c>
      <c r="G76" s="740">
        <v>10.873358907193612</v>
      </c>
      <c r="H76" s="740">
        <v>12.558588998563</v>
      </c>
      <c r="I76" s="740">
        <v>0.67346726662511913</v>
      </c>
      <c r="J76" s="740">
        <v>0.31815741182448121</v>
      </c>
      <c r="K76" s="740">
        <v>5.1776744963229042</v>
      </c>
      <c r="L76" s="741">
        <v>23.178829862057761</v>
      </c>
      <c r="M76" s="741">
        <v>3.4732786836930285</v>
      </c>
      <c r="N76" s="741">
        <v>5.1214421695448609</v>
      </c>
      <c r="O76" s="741">
        <v>3.007518122141251</v>
      </c>
      <c r="P76" s="741">
        <v>4.2834314346362357</v>
      </c>
      <c r="Q76" s="741">
        <v>1.9041635375733275</v>
      </c>
      <c r="R76" s="741">
        <v>0.79586903269905185</v>
      </c>
      <c r="S76" s="741">
        <v>2.6131239537788944</v>
      </c>
      <c r="T76" s="741">
        <v>1.8224790856644524</v>
      </c>
      <c r="U76" s="741">
        <v>1.4109181111737799</v>
      </c>
      <c r="V76" s="741">
        <v>0.73098968330714631</v>
      </c>
      <c r="W76" s="739">
        <v>99.999999999999986</v>
      </c>
      <c r="X76" s="742">
        <v>275121.76127432263</v>
      </c>
      <c r="Y76" s="739">
        <v>5.6459430159861483</v>
      </c>
      <c r="Z76" s="739">
        <v>1.5537659973022582</v>
      </c>
      <c r="AA76" s="739">
        <v>4.5071000445728053</v>
      </c>
      <c r="AB76" s="739">
        <v>6.0109580455937346</v>
      </c>
      <c r="AC76" s="743">
        <v>22.056709243201091</v>
      </c>
      <c r="AD76" s="730">
        <v>29.601247080529117</v>
      </c>
      <c r="AE76" s="730">
        <v>48.342043676269782</v>
      </c>
    </row>
    <row r="77" spans="1:31" ht="25.5" customHeight="1">
      <c r="B77" s="729">
        <v>2</v>
      </c>
      <c r="C77" s="739">
        <v>19.971701738617252</v>
      </c>
      <c r="D77" s="739">
        <v>1.0040955596017833</v>
      </c>
      <c r="E77" s="739">
        <v>0.70627828646384549</v>
      </c>
      <c r="F77" s="739">
        <v>0.75038133006886998</v>
      </c>
      <c r="G77" s="740">
        <v>17.335998404395131</v>
      </c>
      <c r="H77" s="740">
        <v>7.2268026327490649</v>
      </c>
      <c r="I77" s="740">
        <v>0.65602362978571416</v>
      </c>
      <c r="J77" s="740">
        <v>0.34141106604912586</v>
      </c>
      <c r="K77" s="740">
        <v>5.2416076337989459</v>
      </c>
      <c r="L77" s="741">
        <v>18.728605608705156</v>
      </c>
      <c r="M77" s="741">
        <v>0.55620213865549573</v>
      </c>
      <c r="N77" s="741">
        <v>7.2995895407791389</v>
      </c>
      <c r="O77" s="741">
        <v>3.0725439892035071</v>
      </c>
      <c r="P77" s="741">
        <v>4.7619381012573285</v>
      </c>
      <c r="Q77" s="741">
        <v>2.1489976013650249</v>
      </c>
      <c r="R77" s="741">
        <v>1.6180992308885609</v>
      </c>
      <c r="S77" s="741">
        <v>3.6129599842142675</v>
      </c>
      <c r="T77" s="741">
        <v>2.1205543396346558</v>
      </c>
      <c r="U77" s="741">
        <v>1.9594121511505631</v>
      </c>
      <c r="V77" s="741">
        <v>0.88679703261657028</v>
      </c>
      <c r="W77" s="739">
        <v>99.999999999999986</v>
      </c>
      <c r="X77" s="742">
        <v>249511.41491838847</v>
      </c>
      <c r="Y77" s="739">
        <v>6.9615076069174133</v>
      </c>
      <c r="Z77" s="739">
        <v>0.56092892742875367</v>
      </c>
      <c r="AA77" s="739">
        <v>5.7170791651452371</v>
      </c>
      <c r="AB77" s="739">
        <v>8.7211218574438618</v>
      </c>
      <c r="AC77" s="743">
        <v>22.43245691475175</v>
      </c>
      <c r="AD77" s="730">
        <v>30.801843366777984</v>
      </c>
      <c r="AE77" s="730">
        <v>46.765699718470273</v>
      </c>
    </row>
    <row r="78" spans="1:31" ht="25.5" customHeight="1">
      <c r="B78" s="752">
        <v>3</v>
      </c>
      <c r="C78" s="739">
        <v>23.375402762152849</v>
      </c>
      <c r="D78" s="739">
        <v>0.89439452238835349</v>
      </c>
      <c r="E78" s="739">
        <v>0.69270918382320412</v>
      </c>
      <c r="F78" s="739">
        <v>0.8735065138274305</v>
      </c>
      <c r="G78" s="740">
        <v>13.721449432756241</v>
      </c>
      <c r="H78" s="740">
        <v>10.455400200849708</v>
      </c>
      <c r="I78" s="740">
        <v>0.65314212326066001</v>
      </c>
      <c r="J78" s="740">
        <v>1.2148167444152309</v>
      </c>
      <c r="K78" s="740">
        <v>4.9415528586398532</v>
      </c>
      <c r="L78" s="741">
        <v>18.050974821330751</v>
      </c>
      <c r="M78" s="741">
        <v>1.2369099158121242</v>
      </c>
      <c r="N78" s="741">
        <v>6.7615612652211086</v>
      </c>
      <c r="O78" s="741">
        <v>2.9239404053713027</v>
      </c>
      <c r="P78" s="741">
        <v>2.1211681414738393</v>
      </c>
      <c r="Q78" s="741">
        <v>2.027441521432177</v>
      </c>
      <c r="R78" s="741">
        <v>2.0291441692778673</v>
      </c>
      <c r="S78" s="741">
        <v>3.5763644741434155</v>
      </c>
      <c r="T78" s="741">
        <v>1.9066097800183825</v>
      </c>
      <c r="U78" s="741">
        <v>1.9211190990935809</v>
      </c>
      <c r="V78" s="741">
        <v>0.62239206471192432</v>
      </c>
      <c r="W78" s="739">
        <v>100</v>
      </c>
      <c r="X78" s="742">
        <v>265693.60809170228</v>
      </c>
      <c r="Y78" s="739">
        <v>8.2189634849776727</v>
      </c>
      <c r="Z78" s="739">
        <v>1.552613689841617</v>
      </c>
      <c r="AA78" s="739">
        <v>5.4792548247014068</v>
      </c>
      <c r="AB78" s="739">
        <v>7.8139880207083605</v>
      </c>
      <c r="AC78" s="743">
        <v>25.836012982191836</v>
      </c>
      <c r="AD78" s="730">
        <v>30.986361359921691</v>
      </c>
      <c r="AE78" s="730">
        <v>43.17762565788648</v>
      </c>
    </row>
    <row r="79" spans="1:31" ht="25.5" customHeight="1">
      <c r="B79" s="729">
        <v>4</v>
      </c>
      <c r="C79" s="739">
        <v>16.509220485194813</v>
      </c>
      <c r="D79" s="739">
        <v>1.018908766911174</v>
      </c>
      <c r="E79" s="739">
        <v>0.81130221487016785</v>
      </c>
      <c r="F79" s="739">
        <v>0.63063493177015506</v>
      </c>
      <c r="G79" s="740">
        <v>13.998342830861473</v>
      </c>
      <c r="H79" s="740">
        <v>12.372511078312733</v>
      </c>
      <c r="I79" s="740">
        <v>0.52275580714434222</v>
      </c>
      <c r="J79" s="740">
        <v>0.53041845866128967</v>
      </c>
      <c r="K79" s="740">
        <v>4.4483512692552232</v>
      </c>
      <c r="L79" s="741">
        <v>27.979777023728531</v>
      </c>
      <c r="M79" s="741">
        <v>1.4284268405098768</v>
      </c>
      <c r="N79" s="741">
        <v>5.079814191870458</v>
      </c>
      <c r="O79" s="741">
        <v>2.6875658621805232</v>
      </c>
      <c r="P79" s="741">
        <v>3.1695460635802553</v>
      </c>
      <c r="Q79" s="741">
        <v>1.4970449618443682</v>
      </c>
      <c r="R79" s="741">
        <v>0.35292261685514187</v>
      </c>
      <c r="S79" s="741">
        <v>3.2508124620244763</v>
      </c>
      <c r="T79" s="741">
        <v>1.6326809991517834</v>
      </c>
      <c r="U79" s="741">
        <v>1.7070877522141907</v>
      </c>
      <c r="V79" s="741">
        <v>0.37187538305903312</v>
      </c>
      <c r="W79" s="739">
        <v>100</v>
      </c>
      <c r="X79" s="742">
        <v>308086.52143859403</v>
      </c>
      <c r="Y79" s="739">
        <v>7.4869747983587986</v>
      </c>
      <c r="Z79" s="739">
        <v>1.7987324902341308</v>
      </c>
      <c r="AA79" s="739">
        <v>2.2045632254067407</v>
      </c>
      <c r="AB79" s="739">
        <v>9.4107246614234459</v>
      </c>
      <c r="AC79" s="743">
        <v>18.970066398746312</v>
      </c>
      <c r="AD79" s="730">
        <v>31.872379444235065</v>
      </c>
      <c r="AE79" s="730">
        <v>49.157554157018637</v>
      </c>
    </row>
    <row r="80" spans="1:31" ht="25.5" customHeight="1">
      <c r="A80" s="729">
        <v>2025</v>
      </c>
      <c r="B80" s="729">
        <v>1</v>
      </c>
      <c r="C80" s="739">
        <v>21.636473257494853</v>
      </c>
      <c r="D80" s="739">
        <v>0.7801958369919757</v>
      </c>
      <c r="E80" s="739">
        <v>0.51742240251682159</v>
      </c>
      <c r="F80" s="739">
        <v>0.61181030951816806</v>
      </c>
      <c r="G80" s="740">
        <v>12.41542674681375</v>
      </c>
      <c r="H80" s="740">
        <v>11.786835923526242</v>
      </c>
      <c r="I80" s="740">
        <v>0.55967796165962225</v>
      </c>
      <c r="J80" s="740">
        <v>0.25758456954867653</v>
      </c>
      <c r="K80" s="740">
        <v>4.6390546085808184</v>
      </c>
      <c r="L80" s="741">
        <v>22.960306990042469</v>
      </c>
      <c r="M80" s="741">
        <v>3.315346213172468</v>
      </c>
      <c r="N80" s="741">
        <v>4.8320390942213267</v>
      </c>
      <c r="O80" s="741">
        <v>2.6959536712233754</v>
      </c>
      <c r="P80" s="741">
        <v>4.4328531668467255</v>
      </c>
      <c r="Q80" s="741">
        <v>1.728062097443267</v>
      </c>
      <c r="R80" s="741">
        <v>0.73411898843796941</v>
      </c>
      <c r="S80" s="741">
        <v>2.3086445380009426</v>
      </c>
      <c r="T80" s="741">
        <v>1.637280470564519</v>
      </c>
      <c r="U80" s="741">
        <v>1.464588859427735</v>
      </c>
      <c r="V80" s="741">
        <v>0.686324293968262</v>
      </c>
      <c r="W80" s="739">
        <v>100</v>
      </c>
      <c r="X80" s="742">
        <v>353532.66652761615</v>
      </c>
      <c r="Y80" s="739">
        <v>6.1131733222866069</v>
      </c>
      <c r="Z80" s="739">
        <v>1.2497314539038087</v>
      </c>
      <c r="AA80" s="739">
        <v>3.0807195857393661</v>
      </c>
      <c r="AB80" s="739">
        <v>8.2231690510685862</v>
      </c>
      <c r="AC80" s="743">
        <v>23.545901806521819</v>
      </c>
      <c r="AD80" s="730">
        <v>29.658579810129108</v>
      </c>
      <c r="AE80" s="730">
        <v>46.795518383349055</v>
      </c>
    </row>
  </sheetData>
  <mergeCells count="3">
    <mergeCell ref="C2:F2"/>
    <mergeCell ref="G2:J2"/>
    <mergeCell ref="L2:V2"/>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88671875" defaultRowHeight="13.8"/>
  <cols>
    <col min="1" max="1" width="1.44140625" style="13" customWidth="1"/>
    <col min="2" max="2" width="6" style="13" customWidth="1"/>
    <col min="3" max="3" width="3.44140625" style="13" customWidth="1"/>
    <col min="4" max="11" width="11.44140625" style="13" customWidth="1"/>
    <col min="12" max="15" width="11.44140625" style="13" hidden="1" customWidth="1"/>
    <col min="16" max="16" width="1.109375" style="13" customWidth="1"/>
    <col min="17" max="19" width="1.44140625" style="13" customWidth="1"/>
    <col min="20" max="242" width="9.109375" style="13" customWidth="1"/>
    <col min="243" max="243" width="6" style="13" customWidth="1"/>
    <col min="244" max="244" width="3.44140625" style="13" customWidth="1"/>
    <col min="245" max="245" width="8.109375" style="13" customWidth="1"/>
    <col min="246" max="248" width="6.44140625" style="13" customWidth="1"/>
    <col min="249" max="249" width="6.109375" style="13" customWidth="1"/>
    <col min="250" max="250" width="8" style="13" customWidth="1"/>
    <col min="251" max="251" width="6.44140625" style="13" customWidth="1"/>
    <col min="252" max="252" width="6.88671875" style="13" customWidth="1"/>
    <col min="253" max="253" width="8" style="13" customWidth="1"/>
    <col min="254" max="254" width="8.44140625" style="13" customWidth="1"/>
    <col min="255" max="255" width="6.44140625" style="13" customWidth="1"/>
    <col min="256" max="16384" width="7.88671875" style="13"/>
  </cols>
  <sheetData>
    <row r="1" spans="2:23" ht="27.75" customHeight="1">
      <c r="B1" s="14" t="s">
        <v>358</v>
      </c>
      <c r="D1" s="12"/>
      <c r="E1" s="12"/>
      <c r="F1" s="12"/>
      <c r="G1" s="12"/>
      <c r="H1" s="12"/>
      <c r="I1" s="12"/>
      <c r="J1" s="12"/>
      <c r="K1" s="12"/>
    </row>
    <row r="2" spans="2:23" ht="14.4">
      <c r="B2" s="15"/>
      <c r="C2" s="16"/>
      <c r="D2" s="879" t="s">
        <v>359</v>
      </c>
      <c r="E2" s="880"/>
      <c r="F2" s="880"/>
      <c r="G2" s="881"/>
      <c r="H2" s="879" t="s">
        <v>360</v>
      </c>
      <c r="I2" s="880"/>
      <c r="J2" s="880"/>
      <c r="K2" s="881"/>
      <c r="L2" s="879" t="s">
        <v>361</v>
      </c>
      <c r="M2" s="880"/>
      <c r="N2" s="880"/>
      <c r="O2" s="881"/>
    </row>
    <row r="3" spans="2:23" s="12" customFormat="1" ht="69" customHeight="1">
      <c r="B3" s="17" t="s">
        <v>36</v>
      </c>
      <c r="C3" s="18" t="s">
        <v>37</v>
      </c>
      <c r="D3" s="19" t="s">
        <v>134</v>
      </c>
      <c r="E3" s="20" t="s">
        <v>126</v>
      </c>
      <c r="F3" s="21" t="s">
        <v>127</v>
      </c>
      <c r="G3" s="18" t="s">
        <v>362</v>
      </c>
      <c r="H3" s="19" t="s">
        <v>134</v>
      </c>
      <c r="I3" s="20" t="s">
        <v>126</v>
      </c>
      <c r="J3" s="21" t="s">
        <v>127</v>
      </c>
      <c r="K3" s="18" t="s">
        <v>362</v>
      </c>
      <c r="L3" s="19" t="s">
        <v>134</v>
      </c>
      <c r="M3" s="20" t="s">
        <v>126</v>
      </c>
      <c r="N3" s="21" t="s">
        <v>127</v>
      </c>
      <c r="O3" s="18" t="s">
        <v>362</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65</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66</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67</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68</v>
      </c>
      <c r="C31" s="1"/>
    </row>
    <row r="32" spans="2:23" ht="9" customHeight="1">
      <c r="B32" s="37" t="s">
        <v>363</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109375" defaultRowHeight="13.8"/>
  <cols>
    <col min="1" max="1" width="1.44140625" style="13" customWidth="1"/>
    <col min="2" max="2" width="6" style="13" customWidth="1"/>
    <col min="3" max="3" width="3.44140625" style="13" customWidth="1"/>
    <col min="4" max="23" width="7.109375" style="13" customWidth="1"/>
    <col min="24" max="24" width="8.44140625" style="13" customWidth="1"/>
    <col min="25" max="25" width="7.109375" style="13" customWidth="1"/>
    <col min="26" max="26" width="8.109375" style="13" customWidth="1"/>
    <col min="27" max="27" width="1.109375" style="13" customWidth="1"/>
    <col min="28" max="16384" width="9.109375" style="13"/>
  </cols>
  <sheetData>
    <row r="1" spans="2:33" ht="27.75" customHeight="1">
      <c r="B1" s="14" t="s">
        <v>32</v>
      </c>
      <c r="D1" s="12"/>
      <c r="E1" s="12"/>
      <c r="F1" s="12"/>
      <c r="G1" s="12"/>
      <c r="H1" s="12"/>
      <c r="I1" s="12"/>
      <c r="J1" s="12"/>
      <c r="K1" s="12"/>
    </row>
    <row r="2" spans="2:33" ht="14.4" hidden="1">
      <c r="B2" s="92"/>
      <c r="D2" s="785" t="s">
        <v>33</v>
      </c>
      <c r="E2" s="786"/>
      <c r="F2" s="786"/>
      <c r="G2" s="787"/>
      <c r="H2" s="785" t="s">
        <v>34</v>
      </c>
      <c r="I2" s="788"/>
      <c r="J2" s="788"/>
      <c r="K2" s="788"/>
      <c r="L2" s="789"/>
      <c r="M2" s="785" t="s">
        <v>35</v>
      </c>
      <c r="N2" s="788"/>
      <c r="O2" s="788"/>
      <c r="P2" s="788"/>
      <c r="Q2" s="788"/>
      <c r="R2" s="788"/>
      <c r="S2" s="788"/>
      <c r="T2" s="788"/>
      <c r="U2" s="788"/>
      <c r="V2" s="788"/>
      <c r="W2" s="789"/>
      <c r="X2" s="8"/>
      <c r="Y2" s="122"/>
      <c r="Z2" s="230"/>
    </row>
    <row r="3" spans="2:33" s="12" customFormat="1" ht="123.75" customHeight="1">
      <c r="B3" s="260" t="s">
        <v>36</v>
      </c>
      <c r="C3" s="449" t="s">
        <v>37</v>
      </c>
      <c r="D3" s="450" t="s">
        <v>38</v>
      </c>
      <c r="E3" s="450" t="s">
        <v>39</v>
      </c>
      <c r="F3" s="450" t="s">
        <v>40</v>
      </c>
      <c r="G3" s="450" t="s">
        <v>41</v>
      </c>
      <c r="H3" s="451" t="s">
        <v>42</v>
      </c>
      <c r="I3" s="452" t="s">
        <v>43</v>
      </c>
      <c r="J3" s="451" t="s">
        <v>44</v>
      </c>
      <c r="K3" s="451" t="s">
        <v>45</v>
      </c>
      <c r="L3" s="452" t="s">
        <v>46</v>
      </c>
      <c r="M3" s="453" t="s">
        <v>47</v>
      </c>
      <c r="N3" s="453" t="s">
        <v>48</v>
      </c>
      <c r="O3" s="453" t="s">
        <v>49</v>
      </c>
      <c r="P3" s="453" t="s">
        <v>50</v>
      </c>
      <c r="Q3" s="453" t="s">
        <v>51</v>
      </c>
      <c r="R3" s="453" t="s">
        <v>52</v>
      </c>
      <c r="S3" s="453" t="s">
        <v>53</v>
      </c>
      <c r="T3" s="453" t="s">
        <v>54</v>
      </c>
      <c r="U3" s="453" t="s">
        <v>55</v>
      </c>
      <c r="V3" s="453" t="s">
        <v>56</v>
      </c>
      <c r="W3" s="453" t="s">
        <v>57</v>
      </c>
      <c r="X3" s="454" t="s">
        <v>58</v>
      </c>
      <c r="Y3" s="455" t="s">
        <v>59</v>
      </c>
      <c r="Z3" s="290" t="s">
        <v>60</v>
      </c>
      <c r="AC3" s="8" t="s">
        <v>61</v>
      </c>
      <c r="AD3" s="8" t="s">
        <v>62</v>
      </c>
      <c r="AE3" s="8" t="s">
        <v>63</v>
      </c>
      <c r="AF3" s="12" t="s">
        <v>64</v>
      </c>
    </row>
    <row r="4" spans="2:33" ht="24.75" customHeight="1">
      <c r="B4" s="61">
        <v>2006</v>
      </c>
      <c r="C4" s="87"/>
      <c r="D4" s="261">
        <v>3793.6819574757301</v>
      </c>
      <c r="E4" s="262">
        <v>437.09725333260502</v>
      </c>
      <c r="F4" s="263">
        <v>736.00308898936498</v>
      </c>
      <c r="G4" s="264">
        <v>448.251528056187</v>
      </c>
      <c r="H4" s="265">
        <v>497.44519969573003</v>
      </c>
      <c r="I4" s="274">
        <v>1823.4832603298701</v>
      </c>
      <c r="J4" s="265">
        <v>142.71911509884299</v>
      </c>
      <c r="K4" s="275">
        <v>224.361360030822</v>
      </c>
      <c r="L4" s="265">
        <v>1016.27444160192</v>
      </c>
      <c r="M4" s="276">
        <v>1140.69923531022</v>
      </c>
      <c r="N4" s="277">
        <v>894.08203413493095</v>
      </c>
      <c r="O4" s="276">
        <v>2357.2216847258701</v>
      </c>
      <c r="P4" s="277">
        <v>483.03722895626902</v>
      </c>
      <c r="Q4" s="276">
        <v>472.85610000000003</v>
      </c>
      <c r="R4" s="277">
        <v>391.4</v>
      </c>
      <c r="S4" s="276">
        <v>522.52707483695099</v>
      </c>
      <c r="T4" s="277">
        <v>862.13806675830995</v>
      </c>
      <c r="U4" s="276">
        <v>654.95995300000004</v>
      </c>
      <c r="V4" s="281">
        <v>249.83920972583701</v>
      </c>
      <c r="W4" s="276">
        <v>661.615525987414</v>
      </c>
      <c r="X4" s="282">
        <f>D4+E4+F4+G4+H4+I4+J4+K4+L4+M4+N4+O4+P4+Q4+R4+S4+T4+U4+V4+W4</f>
        <v>17809.693318046877</v>
      </c>
      <c r="Y4" s="302">
        <v>895.36021238331602</v>
      </c>
      <c r="Z4" s="292">
        <v>18705.053530430199</v>
      </c>
      <c r="AC4" s="38">
        <f>D4+E4+F4+G4</f>
        <v>5415.0338278538875</v>
      </c>
      <c r="AD4" s="38">
        <f t="shared" ref="AD4:AE8" si="0">H4+I4+J4+K4+L4</f>
        <v>3704.2833767571851</v>
      </c>
      <c r="AE4" s="38">
        <f t="shared" si="0"/>
        <v>4347.5374123716756</v>
      </c>
      <c r="AF4" s="38">
        <f>AC4+AD4+AE4</f>
        <v>13466.854616982748</v>
      </c>
    </row>
    <row r="5" spans="2:33" ht="20.25" customHeight="1">
      <c r="B5" s="61">
        <v>2007</v>
      </c>
      <c r="C5" s="87"/>
      <c r="D5" s="261">
        <v>3742.5960471347798</v>
      </c>
      <c r="E5" s="262">
        <v>457.779151031818</v>
      </c>
      <c r="F5" s="263">
        <v>705.88126916661304</v>
      </c>
      <c r="G5" s="264">
        <v>415.765625221427</v>
      </c>
      <c r="H5" s="265">
        <v>531.58029611332904</v>
      </c>
      <c r="I5" s="274">
        <v>1801.3122840461201</v>
      </c>
      <c r="J5" s="265">
        <v>118.15348396860399</v>
      </c>
      <c r="K5" s="275">
        <v>226.96636816948899</v>
      </c>
      <c r="L5" s="265">
        <v>1251.5619102452099</v>
      </c>
      <c r="M5" s="276">
        <v>1202.6216724278099</v>
      </c>
      <c r="N5" s="277">
        <v>916.59233209358695</v>
      </c>
      <c r="O5" s="276">
        <v>2573.4037110869299</v>
      </c>
      <c r="P5" s="277">
        <v>502.841755343476</v>
      </c>
      <c r="Q5" s="276">
        <v>559.76896800603299</v>
      </c>
      <c r="R5" s="277">
        <v>400.79360000000003</v>
      </c>
      <c r="S5" s="276">
        <v>542.72236620534898</v>
      </c>
      <c r="T5" s="277">
        <v>959.55966830199895</v>
      </c>
      <c r="U5" s="276">
        <v>720.45594830000005</v>
      </c>
      <c r="V5" s="281">
        <v>259.27272368374099</v>
      </c>
      <c r="W5" s="276">
        <v>720.31677691726304</v>
      </c>
      <c r="X5" s="282">
        <f>D5+E5+F5+G5+H5+I5+J5+K5+L5+M5+N5+O5+P5+Q5+R5+S5+T5+U5+V5+W5</f>
        <v>18609.94595746358</v>
      </c>
      <c r="Y5" s="302">
        <v>1303.4106332871199</v>
      </c>
      <c r="Z5" s="292">
        <v>19913.3565907507</v>
      </c>
      <c r="AA5" s="62"/>
      <c r="AC5" s="38">
        <f>D5+E5+F5+G5</f>
        <v>5322.0220925546382</v>
      </c>
      <c r="AD5" s="38">
        <f t="shared" si="0"/>
        <v>3929.5743425427527</v>
      </c>
      <c r="AE5" s="38">
        <f t="shared" si="0"/>
        <v>4600.6157188572333</v>
      </c>
      <c r="AF5" s="38">
        <f>AC5+AD5+AE5</f>
        <v>13852.212153954624</v>
      </c>
    </row>
    <row r="6" spans="2:33" ht="20.25" customHeight="1">
      <c r="B6" s="61">
        <v>2008</v>
      </c>
      <c r="C6" s="87"/>
      <c r="D6" s="261">
        <v>4064.4593071883701</v>
      </c>
      <c r="E6" s="262">
        <v>481.14404086167298</v>
      </c>
      <c r="F6" s="263">
        <v>682.44508318328496</v>
      </c>
      <c r="G6" s="264">
        <v>488.02891963837999</v>
      </c>
      <c r="H6" s="265">
        <v>544.44120883450603</v>
      </c>
      <c r="I6" s="274">
        <v>1867.96940158077</v>
      </c>
      <c r="J6" s="265">
        <v>141.10301794833299</v>
      </c>
      <c r="K6" s="275">
        <v>228.88780012856199</v>
      </c>
      <c r="L6" s="265">
        <v>1739.4644186804801</v>
      </c>
      <c r="M6" s="276">
        <v>1316.9256762063701</v>
      </c>
      <c r="N6" s="277">
        <v>999.77812513400102</v>
      </c>
      <c r="O6" s="276">
        <v>2671.91000228652</v>
      </c>
      <c r="P6" s="277">
        <v>600.89589763545405</v>
      </c>
      <c r="Q6" s="276">
        <v>620.12126920962805</v>
      </c>
      <c r="R6" s="277">
        <v>410.41264640000003</v>
      </c>
      <c r="S6" s="276">
        <v>532.786962893809</v>
      </c>
      <c r="T6" s="277">
        <v>1081.75101716923</v>
      </c>
      <c r="U6" s="276">
        <v>814.29858208688995</v>
      </c>
      <c r="V6" s="281">
        <v>270.78237328235002</v>
      </c>
      <c r="W6" s="276">
        <v>786.30765372768701</v>
      </c>
      <c r="X6" s="282">
        <f>D6+E6+F6+G6+H6+I6+J6+K6+L6+M6+N6+O6+P6+Q6+R6+S6+T6+U6+V6+W6</f>
        <v>20343.913404076295</v>
      </c>
      <c r="Y6" s="302">
        <v>1248.26619932267</v>
      </c>
      <c r="Z6" s="292">
        <v>21592.179603398999</v>
      </c>
      <c r="AA6" s="62"/>
      <c r="AC6" s="38">
        <f>D6+E6+F6+G6</f>
        <v>5716.0773508717075</v>
      </c>
      <c r="AD6" s="38">
        <f t="shared" si="0"/>
        <v>4521.8658471726512</v>
      </c>
      <c r="AE6" s="38">
        <f t="shared" si="0"/>
        <v>5294.3503145445156</v>
      </c>
      <c r="AF6" s="38">
        <f>AC6+AD6+AE6</f>
        <v>15532.293512588874</v>
      </c>
    </row>
    <row r="7" spans="2:33" ht="20.25" customHeight="1">
      <c r="B7" s="61">
        <v>2009</v>
      </c>
      <c r="C7" s="87"/>
      <c r="D7" s="261">
        <v>4479.4262706341497</v>
      </c>
      <c r="E7" s="262">
        <v>502.15328993483001</v>
      </c>
      <c r="F7" s="261">
        <v>687.36015399999997</v>
      </c>
      <c r="G7" s="264">
        <v>460.15532840140901</v>
      </c>
      <c r="H7" s="265">
        <v>581.20000100000004</v>
      </c>
      <c r="I7" s="274">
        <v>1843.5798967413</v>
      </c>
      <c r="J7" s="265">
        <v>151.69193847708101</v>
      </c>
      <c r="K7" s="275">
        <v>246.397948406452</v>
      </c>
      <c r="L7" s="265">
        <v>1901.8527360537901</v>
      </c>
      <c r="M7" s="276">
        <v>1387.9310089999999</v>
      </c>
      <c r="N7" s="277">
        <v>962.00084100000004</v>
      </c>
      <c r="O7" s="276">
        <v>2790.1362986905001</v>
      </c>
      <c r="P7" s="277">
        <v>624.164716</v>
      </c>
      <c r="Q7" s="276">
        <v>677.93816802119295</v>
      </c>
      <c r="R7" s="277">
        <v>420.26254991360003</v>
      </c>
      <c r="S7" s="276">
        <v>524.52843702752102</v>
      </c>
      <c r="T7" s="277">
        <v>1208.1798796532601</v>
      </c>
      <c r="U7" s="276">
        <v>914.89015573904601</v>
      </c>
      <c r="V7" s="281">
        <v>311.81224933890701</v>
      </c>
      <c r="W7" s="276">
        <v>845.05032453228</v>
      </c>
      <c r="X7" s="282">
        <f>D7+E7+F7+G7+H7+I7+J7+K7+L7+M7+N7+O7+P7+Q7+R7+S7+T7+U7+V7+W7</f>
        <v>21520.712192565315</v>
      </c>
      <c r="Y7" s="302">
        <v>933.77661909727397</v>
      </c>
      <c r="Z7" s="292">
        <v>22454.488811662599</v>
      </c>
      <c r="AA7" s="62"/>
      <c r="AC7" s="38">
        <f>D7+E7+F7+G7</f>
        <v>6129.0950429703889</v>
      </c>
      <c r="AD7" s="38">
        <f t="shared" si="0"/>
        <v>4724.7225206786225</v>
      </c>
      <c r="AE7" s="38">
        <f t="shared" si="0"/>
        <v>5531.4535286786231</v>
      </c>
      <c r="AF7" s="38">
        <f>AC7+AD7+AE7</f>
        <v>16385.271092327635</v>
      </c>
    </row>
    <row r="8" spans="2:33" ht="20.25" customHeight="1">
      <c r="B8" s="61">
        <v>2010</v>
      </c>
      <c r="D8" s="262">
        <v>4703.3999990000002</v>
      </c>
      <c r="E8" s="262">
        <v>525.500001</v>
      </c>
      <c r="F8" s="261">
        <v>756.58618000000001</v>
      </c>
      <c r="G8" s="262">
        <v>467.01504999999997</v>
      </c>
      <c r="H8" s="265">
        <v>625.61985600000003</v>
      </c>
      <c r="I8" s="274">
        <v>1983.7</v>
      </c>
      <c r="J8" s="265">
        <v>170.28971799999999</v>
      </c>
      <c r="K8" s="274">
        <v>259.36776900000001</v>
      </c>
      <c r="L8" s="265">
        <v>1949.39905445513</v>
      </c>
      <c r="M8" s="276">
        <v>1573.0945220000001</v>
      </c>
      <c r="N8" s="277">
        <v>987.857213</v>
      </c>
      <c r="O8" s="276">
        <v>3014.3079710000002</v>
      </c>
      <c r="P8" s="277">
        <v>776.90601500000002</v>
      </c>
      <c r="Q8" s="276">
        <v>791.49056399999995</v>
      </c>
      <c r="R8" s="277">
        <v>430.34885111152602</v>
      </c>
      <c r="S8" s="276">
        <v>645.70000000000005</v>
      </c>
      <c r="T8" s="277">
        <v>1248.961399</v>
      </c>
      <c r="U8" s="276">
        <v>963.218076</v>
      </c>
      <c r="V8" s="277">
        <v>346.86159199999997</v>
      </c>
      <c r="W8" s="276">
        <v>935.5</v>
      </c>
      <c r="X8" s="282">
        <f>D8+E8+F8+G8+H8+I8+J8+K8+L8+M8+N8+O8+P8+Q8+R8+S8+T8+U8+V8+W8</f>
        <v>23155.123830566659</v>
      </c>
      <c r="Y8" s="302">
        <v>1032.2005039999999</v>
      </c>
      <c r="Z8" s="292">
        <v>24187.3243345667</v>
      </c>
      <c r="AA8" s="62"/>
      <c r="AC8" s="38">
        <f>D8+E8+F8+G8</f>
        <v>6452.5012300000008</v>
      </c>
      <c r="AD8" s="38">
        <f t="shared" si="0"/>
        <v>4988.3763974551302</v>
      </c>
      <c r="AE8" s="38">
        <f t="shared" si="0"/>
        <v>5935.8510634551303</v>
      </c>
      <c r="AF8" s="38">
        <f>AC8+AD8+AE8</f>
        <v>17376.728690910262</v>
      </c>
    </row>
    <row r="9" spans="2:33" ht="5.25" customHeight="1">
      <c r="B9" s="33"/>
      <c r="C9" s="51"/>
      <c r="D9" s="412"/>
      <c r="E9" s="413"/>
      <c r="F9" s="304"/>
      <c r="G9" s="412"/>
      <c r="H9" s="306"/>
      <c r="I9" s="414"/>
      <c r="J9" s="307"/>
      <c r="K9" s="414"/>
      <c r="L9" s="307"/>
      <c r="M9" s="415"/>
      <c r="N9" s="309"/>
      <c r="O9" s="416"/>
      <c r="P9" s="308"/>
      <c r="Q9" s="415"/>
      <c r="R9" s="309"/>
      <c r="S9" s="416"/>
      <c r="T9" s="310"/>
      <c r="U9" s="417"/>
      <c r="V9" s="309"/>
      <c r="W9" s="417"/>
      <c r="X9" s="418"/>
      <c r="Y9" s="419"/>
      <c r="Z9" s="439"/>
    </row>
    <row r="10" spans="2:33" ht="30" customHeight="1">
      <c r="B10" s="1">
        <v>2006</v>
      </c>
      <c r="C10" s="271">
        <v>1</v>
      </c>
      <c r="D10" s="272" t="e">
        <f>#REF!</f>
        <v>#REF!</v>
      </c>
      <c r="E10" s="262" t="e">
        <f>#REF!</f>
        <v>#REF!</v>
      </c>
      <c r="F10" s="261" t="e">
        <f>#REF!</f>
        <v>#REF!</v>
      </c>
      <c r="G10" s="262" t="e">
        <f>#REF!</f>
        <v>#REF!</v>
      </c>
      <c r="H10" s="265" t="e">
        <f>#REF!</f>
        <v>#REF!</v>
      </c>
      <c r="I10" s="274" t="e">
        <f>#REF!</f>
        <v>#REF!</v>
      </c>
      <c r="J10" s="265" t="e">
        <f>#REF!</f>
        <v>#REF!</v>
      </c>
      <c r="K10" s="274" t="e">
        <f>#REF!</f>
        <v>#REF!</v>
      </c>
      <c r="L10" s="265" t="e">
        <f>#REF!</f>
        <v>#REF!</v>
      </c>
      <c r="M10" s="276" t="e">
        <f>#REF!</f>
        <v>#REF!</v>
      </c>
      <c r="N10" s="277" t="e">
        <f>#REF!</f>
        <v>#REF!</v>
      </c>
      <c r="O10" s="276" t="e">
        <f>#REF!</f>
        <v>#REF!</v>
      </c>
      <c r="P10" s="277" t="e">
        <f>#REF!</f>
        <v>#REF!</v>
      </c>
      <c r="Q10" s="276" t="e">
        <f>#REF!</f>
        <v>#REF!</v>
      </c>
      <c r="R10" s="281" t="e">
        <f>#REF!</f>
        <v>#REF!</v>
      </c>
      <c r="S10" s="287" t="e">
        <f>#REF!</f>
        <v>#REF!</v>
      </c>
      <c r="T10" s="277" t="e">
        <f>#REF!</f>
        <v>#REF!</v>
      </c>
      <c r="U10" s="276" t="e">
        <f>#REF!</f>
        <v>#REF!</v>
      </c>
      <c r="V10" s="277" t="e">
        <f>#REF!</f>
        <v>#REF!</v>
      </c>
      <c r="W10" s="286" t="e">
        <f>#REF!</f>
        <v>#REF!</v>
      </c>
      <c r="X10" s="282" t="e">
        <f>D10+E10+F10+G10+H10+I10+J10+K10+L10+M10+N10+O10+P10+Q10+R10+S10+T10+U10+V10+W10</f>
        <v>#REF!</v>
      </c>
      <c r="Y10" s="302" t="e">
        <f>#REF!</f>
        <v>#REF!</v>
      </c>
      <c r="Z10" s="295" t="e">
        <f>X10+Y10</f>
        <v>#REF!</v>
      </c>
      <c r="AC10" s="38" t="e">
        <f>D10+E10+F10+G10</f>
        <v>#REF!</v>
      </c>
      <c r="AD10" s="38" t="e">
        <f>H10+I10+J10+K10+L10</f>
        <v>#REF!</v>
      </c>
      <c r="AE10" s="38" t="e">
        <f>I10+J10+K10+L10+M10</f>
        <v>#REF!</v>
      </c>
      <c r="AF10" s="38" t="e">
        <f>AC10+AD10+AE10</f>
        <v>#REF!</v>
      </c>
      <c r="AG10" s="38" t="e">
        <f>AF10-X10</f>
        <v>#REF!</v>
      </c>
    </row>
    <row r="11" spans="2:33" ht="18.75" customHeight="1">
      <c r="B11" s="1"/>
      <c r="C11" s="271">
        <v>2</v>
      </c>
      <c r="D11" s="272" t="e">
        <f>#REF!</f>
        <v>#REF!</v>
      </c>
      <c r="E11" s="262" t="e">
        <f>#REF!</f>
        <v>#REF!</v>
      </c>
      <c r="F11" s="261" t="e">
        <f>#REF!</f>
        <v>#REF!</v>
      </c>
      <c r="G11" s="262" t="e">
        <f>#REF!</f>
        <v>#REF!</v>
      </c>
      <c r="H11" s="265" t="e">
        <f>#REF!</f>
        <v>#REF!</v>
      </c>
      <c r="I11" s="274" t="e">
        <f>#REF!</f>
        <v>#REF!</v>
      </c>
      <c r="J11" s="265" t="e">
        <f>#REF!</f>
        <v>#REF!</v>
      </c>
      <c r="K11" s="274" t="e">
        <f>#REF!</f>
        <v>#REF!</v>
      </c>
      <c r="L11" s="265" t="e">
        <f>#REF!</f>
        <v>#REF!</v>
      </c>
      <c r="M11" s="276" t="e">
        <f>#REF!</f>
        <v>#REF!</v>
      </c>
      <c r="N11" s="277" t="e">
        <f>#REF!</f>
        <v>#REF!</v>
      </c>
      <c r="O11" s="276" t="e">
        <f>#REF!</f>
        <v>#REF!</v>
      </c>
      <c r="P11" s="277" t="e">
        <f>#REF!</f>
        <v>#REF!</v>
      </c>
      <c r="Q11" s="276" t="e">
        <f>#REF!</f>
        <v>#REF!</v>
      </c>
      <c r="R11" s="281" t="e">
        <f>#REF!</f>
        <v>#REF!</v>
      </c>
      <c r="S11" s="287" t="e">
        <f>#REF!</f>
        <v>#REF!</v>
      </c>
      <c r="T11" s="277" t="e">
        <f>#REF!</f>
        <v>#REF!</v>
      </c>
      <c r="U11" s="276" t="e">
        <f>#REF!</f>
        <v>#REF!</v>
      </c>
      <c r="V11" s="277" t="e">
        <f>#REF!</f>
        <v>#REF!</v>
      </c>
      <c r="W11" s="286" t="e">
        <f>#REF!</f>
        <v>#REF!</v>
      </c>
      <c r="X11" s="282" t="e">
        <f>D11+E11+F11+G11+H11+I11+J11+K11+L11+M11+N11+O11+P11+Q11+R11+S11+T11+U11+V11+W11</f>
        <v>#REF!</v>
      </c>
      <c r="Y11" s="302" t="e">
        <f>#REF!</f>
        <v>#REF!</v>
      </c>
      <c r="Z11" s="295"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271">
        <v>3</v>
      </c>
      <c r="D12" s="272" t="e">
        <f>#REF!</f>
        <v>#REF!</v>
      </c>
      <c r="E12" s="262" t="e">
        <f>#REF!</f>
        <v>#REF!</v>
      </c>
      <c r="F12" s="261" t="e">
        <f>#REF!</f>
        <v>#REF!</v>
      </c>
      <c r="G12" s="262" t="e">
        <f>#REF!</f>
        <v>#REF!</v>
      </c>
      <c r="H12" s="265" t="e">
        <f>#REF!</f>
        <v>#REF!</v>
      </c>
      <c r="I12" s="274" t="e">
        <f>#REF!</f>
        <v>#REF!</v>
      </c>
      <c r="J12" s="265" t="e">
        <f>#REF!</f>
        <v>#REF!</v>
      </c>
      <c r="K12" s="274" t="e">
        <f>#REF!</f>
        <v>#REF!</v>
      </c>
      <c r="L12" s="265" t="e">
        <f>#REF!</f>
        <v>#REF!</v>
      </c>
      <c r="M12" s="276" t="e">
        <f>#REF!</f>
        <v>#REF!</v>
      </c>
      <c r="N12" s="277" t="e">
        <f>#REF!</f>
        <v>#REF!</v>
      </c>
      <c r="O12" s="276" t="e">
        <f>#REF!</f>
        <v>#REF!</v>
      </c>
      <c r="P12" s="277" t="e">
        <f>#REF!</f>
        <v>#REF!</v>
      </c>
      <c r="Q12" s="276" t="e">
        <f>#REF!</f>
        <v>#REF!</v>
      </c>
      <c r="R12" s="281" t="e">
        <f>#REF!</f>
        <v>#REF!</v>
      </c>
      <c r="S12" s="287" t="e">
        <f>#REF!</f>
        <v>#REF!</v>
      </c>
      <c r="T12" s="277" t="e">
        <f>#REF!</f>
        <v>#REF!</v>
      </c>
      <c r="U12" s="276" t="e">
        <f>#REF!</f>
        <v>#REF!</v>
      </c>
      <c r="V12" s="277" t="e">
        <f>#REF!</f>
        <v>#REF!</v>
      </c>
      <c r="W12" s="286" t="e">
        <f>#REF!</f>
        <v>#REF!</v>
      </c>
      <c r="X12" s="282" t="e">
        <f>D12+E12+F12+G12+H12+I12+J12+K12+L12+M12+N12+O12+P12+Q12+R12+S12+T12+U12+V12+W12</f>
        <v>#REF!</v>
      </c>
      <c r="Y12" s="302" t="e">
        <f>#REF!</f>
        <v>#REF!</v>
      </c>
      <c r="Z12" s="295"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271">
        <v>4</v>
      </c>
      <c r="D13" s="272" t="e">
        <f>#REF!</f>
        <v>#REF!</v>
      </c>
      <c r="E13" s="262" t="e">
        <f>#REF!</f>
        <v>#REF!</v>
      </c>
      <c r="F13" s="261" t="e">
        <f>#REF!</f>
        <v>#REF!</v>
      </c>
      <c r="G13" s="262" t="e">
        <f>#REF!</f>
        <v>#REF!</v>
      </c>
      <c r="H13" s="265" t="e">
        <f>#REF!</f>
        <v>#REF!</v>
      </c>
      <c r="I13" s="274" t="e">
        <f>#REF!</f>
        <v>#REF!</v>
      </c>
      <c r="J13" s="265" t="e">
        <f>#REF!</f>
        <v>#REF!</v>
      </c>
      <c r="K13" s="274" t="e">
        <f>#REF!</f>
        <v>#REF!</v>
      </c>
      <c r="L13" s="265" t="e">
        <f>#REF!</f>
        <v>#REF!</v>
      </c>
      <c r="M13" s="276" t="e">
        <f>#REF!</f>
        <v>#REF!</v>
      </c>
      <c r="N13" s="277" t="e">
        <f>#REF!</f>
        <v>#REF!</v>
      </c>
      <c r="O13" s="276" t="e">
        <f>#REF!</f>
        <v>#REF!</v>
      </c>
      <c r="P13" s="277" t="e">
        <f>#REF!</f>
        <v>#REF!</v>
      </c>
      <c r="Q13" s="276" t="e">
        <f>#REF!</f>
        <v>#REF!</v>
      </c>
      <c r="R13" s="281" t="e">
        <f>#REF!</f>
        <v>#REF!</v>
      </c>
      <c r="S13" s="287" t="e">
        <f>#REF!</f>
        <v>#REF!</v>
      </c>
      <c r="T13" s="277" t="e">
        <f>#REF!</f>
        <v>#REF!</v>
      </c>
      <c r="U13" s="276" t="e">
        <f>#REF!</f>
        <v>#REF!</v>
      </c>
      <c r="V13" s="277" t="e">
        <f>#REF!</f>
        <v>#REF!</v>
      </c>
      <c r="W13" s="286" t="e">
        <f>#REF!</f>
        <v>#REF!</v>
      </c>
      <c r="X13" s="282" t="e">
        <f>D13+E13+F13+G13+H13+I13+J13+K13+L13+M13+N13+O13+P13+Q13+R13+S13+T13+U13+V13+W13</f>
        <v>#REF!</v>
      </c>
      <c r="Y13" s="302" t="e">
        <f>#REF!</f>
        <v>#REF!</v>
      </c>
      <c r="Z13" s="295" t="e">
        <f>X13+Y13</f>
        <v>#REF!</v>
      </c>
      <c r="AC13" s="38" t="e">
        <f t="shared" si="1"/>
        <v>#REF!</v>
      </c>
      <c r="AD13" s="38" t="e">
        <f t="shared" si="2"/>
        <v>#REF!</v>
      </c>
      <c r="AE13" s="38" t="e">
        <f t="shared" si="3"/>
        <v>#REF!</v>
      </c>
      <c r="AF13" s="38" t="e">
        <f t="shared" si="5"/>
        <v>#REF!</v>
      </c>
      <c r="AG13" s="38" t="e">
        <f t="shared" si="4"/>
        <v>#REF!</v>
      </c>
    </row>
    <row r="14" spans="2:33" ht="30" customHeight="1">
      <c r="B14" s="1">
        <v>2007</v>
      </c>
      <c r="C14" s="271">
        <v>1</v>
      </c>
      <c r="D14" s="272" t="e">
        <f>#REF!</f>
        <v>#REF!</v>
      </c>
      <c r="E14" s="262" t="e">
        <f>#REF!</f>
        <v>#REF!</v>
      </c>
      <c r="F14" s="261" t="e">
        <f>#REF!</f>
        <v>#REF!</v>
      </c>
      <c r="G14" s="262" t="e">
        <f>#REF!</f>
        <v>#REF!</v>
      </c>
      <c r="H14" s="265" t="e">
        <f>#REF!</f>
        <v>#REF!</v>
      </c>
      <c r="I14" s="274" t="e">
        <f>#REF!</f>
        <v>#REF!</v>
      </c>
      <c r="J14" s="265" t="e">
        <f>#REF!</f>
        <v>#REF!</v>
      </c>
      <c r="K14" s="274" t="e">
        <f>#REF!</f>
        <v>#REF!</v>
      </c>
      <c r="L14" s="265" t="e">
        <f>#REF!</f>
        <v>#REF!</v>
      </c>
      <c r="M14" s="276" t="e">
        <f>#REF!</f>
        <v>#REF!</v>
      </c>
      <c r="N14" s="277" t="e">
        <f>#REF!</f>
        <v>#REF!</v>
      </c>
      <c r="O14" s="276" t="e">
        <f>#REF!</f>
        <v>#REF!</v>
      </c>
      <c r="P14" s="277" t="e">
        <f>#REF!</f>
        <v>#REF!</v>
      </c>
      <c r="Q14" s="276" t="e">
        <f>#REF!</f>
        <v>#REF!</v>
      </c>
      <c r="R14" s="281" t="e">
        <f>#REF!</f>
        <v>#REF!</v>
      </c>
      <c r="S14" s="287" t="e">
        <f>#REF!</f>
        <v>#REF!</v>
      </c>
      <c r="T14" s="277" t="e">
        <f>#REF!</f>
        <v>#REF!</v>
      </c>
      <c r="U14" s="276" t="e">
        <f>#REF!</f>
        <v>#REF!</v>
      </c>
      <c r="V14" s="277" t="e">
        <f>#REF!</f>
        <v>#REF!</v>
      </c>
      <c r="W14" s="286" t="e">
        <f>#REF!</f>
        <v>#REF!</v>
      </c>
      <c r="X14" s="282" t="e">
        <f>D14+E14+F14+G14+H14+I14+J14+K14+L14+M14+N14+O14+P14+Q14+R14+S14+T14+U14+V14+W14</f>
        <v>#REF!</v>
      </c>
      <c r="Y14" s="302" t="e">
        <f>#REF!</f>
        <v>#REF!</v>
      </c>
      <c r="Z14" s="295" t="e">
        <f>X14+Y14</f>
        <v>#REF!</v>
      </c>
      <c r="AC14" s="38" t="e">
        <f t="shared" si="1"/>
        <v>#REF!</v>
      </c>
      <c r="AD14" s="38" t="e">
        <f t="shared" si="2"/>
        <v>#REF!</v>
      </c>
      <c r="AE14" s="38" t="e">
        <f t="shared" si="3"/>
        <v>#REF!</v>
      </c>
      <c r="AF14" s="38" t="e">
        <f t="shared" si="5"/>
        <v>#REF!</v>
      </c>
      <c r="AG14" s="38" t="e">
        <f t="shared" si="4"/>
        <v>#REF!</v>
      </c>
    </row>
    <row r="15" spans="2:33" ht="18.75" customHeight="1">
      <c r="B15" s="1"/>
      <c r="C15" s="271">
        <v>2</v>
      </c>
      <c r="D15" s="272" t="e">
        <f>#REF!</f>
        <v>#REF!</v>
      </c>
      <c r="E15" s="262" t="e">
        <f>#REF!</f>
        <v>#REF!</v>
      </c>
      <c r="F15" s="261" t="e">
        <f>#REF!</f>
        <v>#REF!</v>
      </c>
      <c r="G15" s="262" t="e">
        <f>#REF!</f>
        <v>#REF!</v>
      </c>
      <c r="H15" s="265" t="e">
        <f>#REF!</f>
        <v>#REF!</v>
      </c>
      <c r="I15" s="274" t="e">
        <f>#REF!</f>
        <v>#REF!</v>
      </c>
      <c r="J15" s="265" t="e">
        <f>#REF!</f>
        <v>#REF!</v>
      </c>
      <c r="K15" s="274" t="e">
        <f>#REF!</f>
        <v>#REF!</v>
      </c>
      <c r="L15" s="265" t="e">
        <f>#REF!</f>
        <v>#REF!</v>
      </c>
      <c r="M15" s="276" t="e">
        <f>#REF!</f>
        <v>#REF!</v>
      </c>
      <c r="N15" s="277" t="e">
        <f>#REF!</f>
        <v>#REF!</v>
      </c>
      <c r="O15" s="276" t="e">
        <f>#REF!</f>
        <v>#REF!</v>
      </c>
      <c r="P15" s="277" t="e">
        <f>#REF!</f>
        <v>#REF!</v>
      </c>
      <c r="Q15" s="276" t="e">
        <f>#REF!</f>
        <v>#REF!</v>
      </c>
      <c r="R15" s="281" t="e">
        <f>#REF!</f>
        <v>#REF!</v>
      </c>
      <c r="S15" s="287" t="e">
        <f>#REF!</f>
        <v>#REF!</v>
      </c>
      <c r="T15" s="277" t="e">
        <f>#REF!</f>
        <v>#REF!</v>
      </c>
      <c r="U15" s="276" t="e">
        <f>#REF!</f>
        <v>#REF!</v>
      </c>
      <c r="V15" s="277" t="e">
        <f>#REF!</f>
        <v>#REF!</v>
      </c>
      <c r="W15" s="286" t="e">
        <f>#REF!</f>
        <v>#REF!</v>
      </c>
      <c r="X15" s="282" t="e">
        <f t="shared" ref="X15:X34" si="6">D15+E15+F15+G15+H15+I15+J15+K15+L15+M15+N15+O15+P15+Q15+R15+S15+T15+U15+V15+W15</f>
        <v>#REF!</v>
      </c>
      <c r="Y15" s="302" t="e">
        <f>#REF!</f>
        <v>#REF!</v>
      </c>
      <c r="Z15" s="295"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271">
        <v>3</v>
      </c>
      <c r="D16" s="272" t="e">
        <f>#REF!</f>
        <v>#REF!</v>
      </c>
      <c r="E16" s="262" t="e">
        <f>#REF!</f>
        <v>#REF!</v>
      </c>
      <c r="F16" s="261" t="e">
        <f>#REF!</f>
        <v>#REF!</v>
      </c>
      <c r="G16" s="262" t="e">
        <f>#REF!</f>
        <v>#REF!</v>
      </c>
      <c r="H16" s="265" t="e">
        <f>#REF!</f>
        <v>#REF!</v>
      </c>
      <c r="I16" s="274" t="e">
        <f>#REF!</f>
        <v>#REF!</v>
      </c>
      <c r="J16" s="265" t="e">
        <f>#REF!</f>
        <v>#REF!</v>
      </c>
      <c r="K16" s="274" t="e">
        <f>#REF!</f>
        <v>#REF!</v>
      </c>
      <c r="L16" s="265" t="e">
        <f>#REF!</f>
        <v>#REF!</v>
      </c>
      <c r="M16" s="276" t="e">
        <f>#REF!</f>
        <v>#REF!</v>
      </c>
      <c r="N16" s="277" t="e">
        <f>#REF!</f>
        <v>#REF!</v>
      </c>
      <c r="O16" s="276" t="e">
        <f>#REF!</f>
        <v>#REF!</v>
      </c>
      <c r="P16" s="277" t="e">
        <f>#REF!</f>
        <v>#REF!</v>
      </c>
      <c r="Q16" s="276" t="e">
        <f>#REF!</f>
        <v>#REF!</v>
      </c>
      <c r="R16" s="281" t="e">
        <f>#REF!</f>
        <v>#REF!</v>
      </c>
      <c r="S16" s="287" t="e">
        <f>#REF!</f>
        <v>#REF!</v>
      </c>
      <c r="T16" s="277" t="e">
        <f>#REF!</f>
        <v>#REF!</v>
      </c>
      <c r="U16" s="276" t="e">
        <f>#REF!</f>
        <v>#REF!</v>
      </c>
      <c r="V16" s="277" t="e">
        <f>#REF!</f>
        <v>#REF!</v>
      </c>
      <c r="W16" s="286" t="e">
        <f>#REF!</f>
        <v>#REF!</v>
      </c>
      <c r="X16" s="282" t="e">
        <f t="shared" si="6"/>
        <v>#REF!</v>
      </c>
      <c r="Y16" s="302" t="e">
        <f>#REF!</f>
        <v>#REF!</v>
      </c>
      <c r="Z16" s="295" t="e">
        <f t="shared" si="7"/>
        <v>#REF!</v>
      </c>
      <c r="AC16" s="38" t="e">
        <f t="shared" si="1"/>
        <v>#REF!</v>
      </c>
      <c r="AD16" s="38" t="e">
        <f t="shared" si="2"/>
        <v>#REF!</v>
      </c>
      <c r="AE16" s="38" t="e">
        <f t="shared" si="3"/>
        <v>#REF!</v>
      </c>
      <c r="AF16" s="38" t="e">
        <f t="shared" si="5"/>
        <v>#REF!</v>
      </c>
      <c r="AG16" s="38" t="e">
        <f t="shared" si="4"/>
        <v>#REF!</v>
      </c>
    </row>
    <row r="17" spans="2:33" ht="18.75" customHeight="1">
      <c r="B17" s="1"/>
      <c r="C17" s="271">
        <v>4</v>
      </c>
      <c r="D17" s="272" t="e">
        <f>#REF!</f>
        <v>#REF!</v>
      </c>
      <c r="E17" s="262" t="e">
        <f>#REF!</f>
        <v>#REF!</v>
      </c>
      <c r="F17" s="261" t="e">
        <f>#REF!</f>
        <v>#REF!</v>
      </c>
      <c r="G17" s="262" t="e">
        <f>#REF!</f>
        <v>#REF!</v>
      </c>
      <c r="H17" s="265" t="e">
        <f>#REF!</f>
        <v>#REF!</v>
      </c>
      <c r="I17" s="274" t="e">
        <f>#REF!</f>
        <v>#REF!</v>
      </c>
      <c r="J17" s="265" t="e">
        <f>#REF!</f>
        <v>#REF!</v>
      </c>
      <c r="K17" s="274" t="e">
        <f>#REF!</f>
        <v>#REF!</v>
      </c>
      <c r="L17" s="265" t="e">
        <f>#REF!</f>
        <v>#REF!</v>
      </c>
      <c r="M17" s="276" t="e">
        <f>#REF!</f>
        <v>#REF!</v>
      </c>
      <c r="N17" s="277" t="e">
        <f>#REF!</f>
        <v>#REF!</v>
      </c>
      <c r="O17" s="276" t="e">
        <f>#REF!</f>
        <v>#REF!</v>
      </c>
      <c r="P17" s="277" t="e">
        <f>#REF!</f>
        <v>#REF!</v>
      </c>
      <c r="Q17" s="276" t="e">
        <f>#REF!</f>
        <v>#REF!</v>
      </c>
      <c r="R17" s="281" t="e">
        <f>#REF!</f>
        <v>#REF!</v>
      </c>
      <c r="S17" s="287" t="e">
        <f>#REF!</f>
        <v>#REF!</v>
      </c>
      <c r="T17" s="277" t="e">
        <f>#REF!</f>
        <v>#REF!</v>
      </c>
      <c r="U17" s="276" t="e">
        <f>#REF!</f>
        <v>#REF!</v>
      </c>
      <c r="V17" s="277" t="e">
        <f>#REF!</f>
        <v>#REF!</v>
      </c>
      <c r="W17" s="286" t="e">
        <f>#REF!</f>
        <v>#REF!</v>
      </c>
      <c r="X17" s="282" t="e">
        <f t="shared" si="6"/>
        <v>#REF!</v>
      </c>
      <c r="Y17" s="302" t="e">
        <f>#REF!</f>
        <v>#REF!</v>
      </c>
      <c r="Z17" s="295" t="e">
        <f t="shared" si="7"/>
        <v>#REF!</v>
      </c>
      <c r="AC17" s="38" t="e">
        <f t="shared" si="1"/>
        <v>#REF!</v>
      </c>
      <c r="AD17" s="38" t="e">
        <f t="shared" si="2"/>
        <v>#REF!</v>
      </c>
      <c r="AE17" s="38" t="e">
        <f t="shared" si="3"/>
        <v>#REF!</v>
      </c>
      <c r="AF17" s="38" t="e">
        <f t="shared" si="5"/>
        <v>#REF!</v>
      </c>
      <c r="AG17" s="38" t="e">
        <f t="shared" si="4"/>
        <v>#REF!</v>
      </c>
    </row>
    <row r="18" spans="2:33" ht="30" customHeight="1">
      <c r="B18" s="1">
        <v>2008</v>
      </c>
      <c r="C18" s="271">
        <v>1</v>
      </c>
      <c r="D18" s="272" t="e">
        <f>#REF!</f>
        <v>#REF!</v>
      </c>
      <c r="E18" s="262" t="e">
        <f>#REF!</f>
        <v>#REF!</v>
      </c>
      <c r="F18" s="261" t="e">
        <f>#REF!</f>
        <v>#REF!</v>
      </c>
      <c r="G18" s="262" t="e">
        <f>#REF!</f>
        <v>#REF!</v>
      </c>
      <c r="H18" s="265" t="e">
        <f>#REF!</f>
        <v>#REF!</v>
      </c>
      <c r="I18" s="274" t="e">
        <f>#REF!</f>
        <v>#REF!</v>
      </c>
      <c r="J18" s="265" t="e">
        <f>#REF!</f>
        <v>#REF!</v>
      </c>
      <c r="K18" s="274" t="e">
        <f>#REF!</f>
        <v>#REF!</v>
      </c>
      <c r="L18" s="265" t="e">
        <f>#REF!</f>
        <v>#REF!</v>
      </c>
      <c r="M18" s="276" t="e">
        <f>#REF!</f>
        <v>#REF!</v>
      </c>
      <c r="N18" s="277" t="e">
        <f>#REF!</f>
        <v>#REF!</v>
      </c>
      <c r="O18" s="276" t="e">
        <f>#REF!</f>
        <v>#REF!</v>
      </c>
      <c r="P18" s="277" t="e">
        <f>#REF!</f>
        <v>#REF!</v>
      </c>
      <c r="Q18" s="276" t="e">
        <f>#REF!</f>
        <v>#REF!</v>
      </c>
      <c r="R18" s="281" t="e">
        <f>#REF!</f>
        <v>#REF!</v>
      </c>
      <c r="S18" s="287" t="e">
        <f>#REF!</f>
        <v>#REF!</v>
      </c>
      <c r="T18" s="277" t="e">
        <f>#REF!</f>
        <v>#REF!</v>
      </c>
      <c r="U18" s="276" t="e">
        <f>#REF!</f>
        <v>#REF!</v>
      </c>
      <c r="V18" s="277" t="e">
        <f>#REF!</f>
        <v>#REF!</v>
      </c>
      <c r="W18" s="286" t="e">
        <f>#REF!</f>
        <v>#REF!</v>
      </c>
      <c r="X18" s="282" t="e">
        <f t="shared" si="6"/>
        <v>#REF!</v>
      </c>
      <c r="Y18" s="302" t="e">
        <f>#REF!</f>
        <v>#REF!</v>
      </c>
      <c r="Z18" s="295" t="e">
        <f t="shared" si="7"/>
        <v>#REF!</v>
      </c>
      <c r="AC18" s="38" t="e">
        <f t="shared" si="1"/>
        <v>#REF!</v>
      </c>
      <c r="AD18" s="38" t="e">
        <f t="shared" si="2"/>
        <v>#REF!</v>
      </c>
      <c r="AE18" s="38" t="e">
        <f t="shared" si="3"/>
        <v>#REF!</v>
      </c>
      <c r="AF18" s="38" t="e">
        <f t="shared" si="5"/>
        <v>#REF!</v>
      </c>
      <c r="AG18" s="38" t="e">
        <f t="shared" si="4"/>
        <v>#REF!</v>
      </c>
    </row>
    <row r="19" spans="2:33" ht="18.75" customHeight="1">
      <c r="B19" s="1"/>
      <c r="C19" s="271">
        <v>2</v>
      </c>
      <c r="D19" s="272" t="e">
        <f>#REF!</f>
        <v>#REF!</v>
      </c>
      <c r="E19" s="262" t="e">
        <f>#REF!</f>
        <v>#REF!</v>
      </c>
      <c r="F19" s="261" t="e">
        <f>#REF!</f>
        <v>#REF!</v>
      </c>
      <c r="G19" s="262" t="e">
        <f>#REF!</f>
        <v>#REF!</v>
      </c>
      <c r="H19" s="265" t="e">
        <f>#REF!</f>
        <v>#REF!</v>
      </c>
      <c r="I19" s="274" t="e">
        <f>#REF!</f>
        <v>#REF!</v>
      </c>
      <c r="J19" s="265" t="e">
        <f>#REF!</f>
        <v>#REF!</v>
      </c>
      <c r="K19" s="274" t="e">
        <f>#REF!</f>
        <v>#REF!</v>
      </c>
      <c r="L19" s="265" t="e">
        <f>#REF!</f>
        <v>#REF!</v>
      </c>
      <c r="M19" s="276" t="e">
        <f>#REF!</f>
        <v>#REF!</v>
      </c>
      <c r="N19" s="277" t="e">
        <f>#REF!</f>
        <v>#REF!</v>
      </c>
      <c r="O19" s="276" t="e">
        <f>#REF!</f>
        <v>#REF!</v>
      </c>
      <c r="P19" s="277" t="e">
        <f>#REF!</f>
        <v>#REF!</v>
      </c>
      <c r="Q19" s="276" t="e">
        <f>#REF!</f>
        <v>#REF!</v>
      </c>
      <c r="R19" s="281" t="e">
        <f>#REF!</f>
        <v>#REF!</v>
      </c>
      <c r="S19" s="287" t="e">
        <f>#REF!</f>
        <v>#REF!</v>
      </c>
      <c r="T19" s="277" t="e">
        <f>#REF!</f>
        <v>#REF!</v>
      </c>
      <c r="U19" s="276" t="e">
        <f>#REF!</f>
        <v>#REF!</v>
      </c>
      <c r="V19" s="277" t="e">
        <f>#REF!</f>
        <v>#REF!</v>
      </c>
      <c r="W19" s="286" t="e">
        <f>#REF!</f>
        <v>#REF!</v>
      </c>
      <c r="X19" s="282" t="e">
        <f t="shared" si="6"/>
        <v>#REF!</v>
      </c>
      <c r="Y19" s="302" t="e">
        <f>#REF!</f>
        <v>#REF!</v>
      </c>
      <c r="Z19" s="295" t="e">
        <f t="shared" si="7"/>
        <v>#REF!</v>
      </c>
      <c r="AC19" s="38" t="e">
        <f t="shared" si="1"/>
        <v>#REF!</v>
      </c>
      <c r="AD19" s="38" t="e">
        <f t="shared" si="2"/>
        <v>#REF!</v>
      </c>
      <c r="AE19" s="38" t="e">
        <f t="shared" si="3"/>
        <v>#REF!</v>
      </c>
      <c r="AF19" s="38" t="e">
        <f t="shared" si="5"/>
        <v>#REF!</v>
      </c>
      <c r="AG19" s="38" t="e">
        <f t="shared" si="4"/>
        <v>#REF!</v>
      </c>
    </row>
    <row r="20" spans="2:33" ht="18.75" customHeight="1">
      <c r="B20" s="1"/>
      <c r="C20" s="271">
        <v>3</v>
      </c>
      <c r="D20" s="272" t="e">
        <f>#REF!</f>
        <v>#REF!</v>
      </c>
      <c r="E20" s="262" t="e">
        <f>#REF!</f>
        <v>#REF!</v>
      </c>
      <c r="F20" s="261" t="e">
        <f>#REF!</f>
        <v>#REF!</v>
      </c>
      <c r="G20" s="262" t="e">
        <f>#REF!</f>
        <v>#REF!</v>
      </c>
      <c r="H20" s="265" t="e">
        <f>#REF!</f>
        <v>#REF!</v>
      </c>
      <c r="I20" s="274" t="e">
        <f>#REF!</f>
        <v>#REF!</v>
      </c>
      <c r="J20" s="265" t="e">
        <f>#REF!</f>
        <v>#REF!</v>
      </c>
      <c r="K20" s="274" t="e">
        <f>#REF!</f>
        <v>#REF!</v>
      </c>
      <c r="L20" s="265" t="e">
        <f>#REF!</f>
        <v>#REF!</v>
      </c>
      <c r="M20" s="276" t="e">
        <f>#REF!</f>
        <v>#REF!</v>
      </c>
      <c r="N20" s="277" t="e">
        <f>#REF!</f>
        <v>#REF!</v>
      </c>
      <c r="O20" s="276" t="e">
        <f>#REF!</f>
        <v>#REF!</v>
      </c>
      <c r="P20" s="277" t="e">
        <f>#REF!</f>
        <v>#REF!</v>
      </c>
      <c r="Q20" s="276" t="e">
        <f>#REF!</f>
        <v>#REF!</v>
      </c>
      <c r="R20" s="281" t="e">
        <f>#REF!</f>
        <v>#REF!</v>
      </c>
      <c r="S20" s="287" t="e">
        <f>#REF!</f>
        <v>#REF!</v>
      </c>
      <c r="T20" s="277" t="e">
        <f>#REF!</f>
        <v>#REF!</v>
      </c>
      <c r="U20" s="276" t="e">
        <f>#REF!</f>
        <v>#REF!</v>
      </c>
      <c r="V20" s="277" t="e">
        <f>#REF!</f>
        <v>#REF!</v>
      </c>
      <c r="W20" s="286" t="e">
        <f>#REF!</f>
        <v>#REF!</v>
      </c>
      <c r="X20" s="282" t="e">
        <f t="shared" si="6"/>
        <v>#REF!</v>
      </c>
      <c r="Y20" s="302" t="e">
        <f>#REF!</f>
        <v>#REF!</v>
      </c>
      <c r="Z20" s="295" t="e">
        <f t="shared" si="7"/>
        <v>#REF!</v>
      </c>
      <c r="AC20" s="38" t="e">
        <f t="shared" si="1"/>
        <v>#REF!</v>
      </c>
      <c r="AD20" s="38" t="e">
        <f t="shared" si="2"/>
        <v>#REF!</v>
      </c>
      <c r="AE20" s="38" t="e">
        <f t="shared" si="3"/>
        <v>#REF!</v>
      </c>
      <c r="AF20" s="38" t="e">
        <f t="shared" si="5"/>
        <v>#REF!</v>
      </c>
      <c r="AG20" s="38" t="e">
        <f t="shared" si="4"/>
        <v>#REF!</v>
      </c>
    </row>
    <row r="21" spans="2:33" ht="18.75" customHeight="1">
      <c r="B21" s="1"/>
      <c r="C21" s="271">
        <v>4</v>
      </c>
      <c r="D21" s="272" t="e">
        <f>#REF!</f>
        <v>#REF!</v>
      </c>
      <c r="E21" s="262" t="e">
        <f>#REF!</f>
        <v>#REF!</v>
      </c>
      <c r="F21" s="261" t="e">
        <f>#REF!</f>
        <v>#REF!</v>
      </c>
      <c r="G21" s="262" t="e">
        <f>#REF!</f>
        <v>#REF!</v>
      </c>
      <c r="H21" s="265" t="e">
        <f>#REF!</f>
        <v>#REF!</v>
      </c>
      <c r="I21" s="274" t="e">
        <f>#REF!</f>
        <v>#REF!</v>
      </c>
      <c r="J21" s="265" t="e">
        <f>#REF!</f>
        <v>#REF!</v>
      </c>
      <c r="K21" s="274" t="e">
        <f>#REF!</f>
        <v>#REF!</v>
      </c>
      <c r="L21" s="265" t="e">
        <f>#REF!</f>
        <v>#REF!</v>
      </c>
      <c r="M21" s="276" t="e">
        <f>#REF!</f>
        <v>#REF!</v>
      </c>
      <c r="N21" s="277" t="e">
        <f>#REF!</f>
        <v>#REF!</v>
      </c>
      <c r="O21" s="276" t="e">
        <f>#REF!</f>
        <v>#REF!</v>
      </c>
      <c r="P21" s="277" t="e">
        <f>#REF!</f>
        <v>#REF!</v>
      </c>
      <c r="Q21" s="276" t="e">
        <f>#REF!</f>
        <v>#REF!</v>
      </c>
      <c r="R21" s="281" t="e">
        <f>#REF!</f>
        <v>#REF!</v>
      </c>
      <c r="S21" s="287" t="e">
        <f>#REF!</f>
        <v>#REF!</v>
      </c>
      <c r="T21" s="277" t="e">
        <f>#REF!</f>
        <v>#REF!</v>
      </c>
      <c r="U21" s="276" t="e">
        <f>#REF!</f>
        <v>#REF!</v>
      </c>
      <c r="V21" s="277" t="e">
        <f>#REF!</f>
        <v>#REF!</v>
      </c>
      <c r="W21" s="286" t="e">
        <f>#REF!</f>
        <v>#REF!</v>
      </c>
      <c r="X21" s="282" t="e">
        <f t="shared" si="6"/>
        <v>#REF!</v>
      </c>
      <c r="Y21" s="302" t="e">
        <f>#REF!</f>
        <v>#REF!</v>
      </c>
      <c r="Z21" s="295" t="e">
        <f t="shared" si="7"/>
        <v>#REF!</v>
      </c>
      <c r="AC21" s="38" t="e">
        <f t="shared" si="1"/>
        <v>#REF!</v>
      </c>
      <c r="AD21" s="38" t="e">
        <f t="shared" si="2"/>
        <v>#REF!</v>
      </c>
      <c r="AE21" s="38" t="e">
        <f t="shared" si="3"/>
        <v>#REF!</v>
      </c>
      <c r="AF21" s="38" t="e">
        <f t="shared" si="5"/>
        <v>#REF!</v>
      </c>
      <c r="AG21" s="38" t="e">
        <f t="shared" si="4"/>
        <v>#REF!</v>
      </c>
    </row>
    <row r="22" spans="2:33" ht="30" customHeight="1">
      <c r="B22" s="1">
        <v>2009</v>
      </c>
      <c r="C22" s="271">
        <v>1</v>
      </c>
      <c r="D22" s="272" t="e">
        <f>#REF!</f>
        <v>#REF!</v>
      </c>
      <c r="E22" s="262" t="e">
        <f>#REF!</f>
        <v>#REF!</v>
      </c>
      <c r="F22" s="261" t="e">
        <f>#REF!</f>
        <v>#REF!</v>
      </c>
      <c r="G22" s="262" t="e">
        <f>#REF!</f>
        <v>#REF!</v>
      </c>
      <c r="H22" s="265" t="e">
        <f>#REF!</f>
        <v>#REF!</v>
      </c>
      <c r="I22" s="274" t="e">
        <f>#REF!</f>
        <v>#REF!</v>
      </c>
      <c r="J22" s="265" t="e">
        <f>#REF!</f>
        <v>#REF!</v>
      </c>
      <c r="K22" s="274" t="e">
        <f>#REF!</f>
        <v>#REF!</v>
      </c>
      <c r="L22" s="265" t="e">
        <f>#REF!</f>
        <v>#REF!</v>
      </c>
      <c r="M22" s="276" t="e">
        <f>#REF!</f>
        <v>#REF!</v>
      </c>
      <c r="N22" s="277" t="e">
        <f>#REF!</f>
        <v>#REF!</v>
      </c>
      <c r="O22" s="276" t="e">
        <f>#REF!</f>
        <v>#REF!</v>
      </c>
      <c r="P22" s="277" t="e">
        <f>#REF!</f>
        <v>#REF!</v>
      </c>
      <c r="Q22" s="276" t="e">
        <f>#REF!</f>
        <v>#REF!</v>
      </c>
      <c r="R22" s="281" t="e">
        <f>#REF!</f>
        <v>#REF!</v>
      </c>
      <c r="S22" s="287" t="e">
        <f>#REF!</f>
        <v>#REF!</v>
      </c>
      <c r="T22" s="277" t="e">
        <f>#REF!</f>
        <v>#REF!</v>
      </c>
      <c r="U22" s="276" t="e">
        <f>#REF!</f>
        <v>#REF!</v>
      </c>
      <c r="V22" s="277" t="e">
        <f>#REF!</f>
        <v>#REF!</v>
      </c>
      <c r="W22" s="286" t="e">
        <f>#REF!</f>
        <v>#REF!</v>
      </c>
      <c r="X22" s="282" t="e">
        <f t="shared" si="6"/>
        <v>#REF!</v>
      </c>
      <c r="Y22" s="302" t="e">
        <f>#REF!</f>
        <v>#REF!</v>
      </c>
      <c r="Z22" s="295" t="e">
        <f t="shared" si="7"/>
        <v>#REF!</v>
      </c>
      <c r="AC22" s="38" t="e">
        <f t="shared" si="1"/>
        <v>#REF!</v>
      </c>
      <c r="AD22" s="38" t="e">
        <f t="shared" si="2"/>
        <v>#REF!</v>
      </c>
      <c r="AE22" s="38" t="e">
        <f t="shared" si="3"/>
        <v>#REF!</v>
      </c>
      <c r="AF22" s="38" t="e">
        <f t="shared" si="5"/>
        <v>#REF!</v>
      </c>
      <c r="AG22" s="38" t="e">
        <f t="shared" si="4"/>
        <v>#REF!</v>
      </c>
    </row>
    <row r="23" spans="2:33" ht="18.75" customHeight="1">
      <c r="B23" s="1"/>
      <c r="C23" s="271">
        <v>2</v>
      </c>
      <c r="D23" s="272" t="e">
        <f>#REF!</f>
        <v>#REF!</v>
      </c>
      <c r="E23" s="262" t="e">
        <f>#REF!</f>
        <v>#REF!</v>
      </c>
      <c r="F23" s="261" t="e">
        <f>#REF!</f>
        <v>#REF!</v>
      </c>
      <c r="G23" s="262" t="e">
        <f>#REF!</f>
        <v>#REF!</v>
      </c>
      <c r="H23" s="265" t="e">
        <f>#REF!</f>
        <v>#REF!</v>
      </c>
      <c r="I23" s="274" t="e">
        <f>#REF!</f>
        <v>#REF!</v>
      </c>
      <c r="J23" s="265" t="e">
        <f>#REF!</f>
        <v>#REF!</v>
      </c>
      <c r="K23" s="274" t="e">
        <f>#REF!</f>
        <v>#REF!</v>
      </c>
      <c r="L23" s="265" t="e">
        <f>#REF!</f>
        <v>#REF!</v>
      </c>
      <c r="M23" s="276" t="e">
        <f>#REF!</f>
        <v>#REF!</v>
      </c>
      <c r="N23" s="277" t="e">
        <f>#REF!</f>
        <v>#REF!</v>
      </c>
      <c r="O23" s="276" t="e">
        <f>#REF!</f>
        <v>#REF!</v>
      </c>
      <c r="P23" s="277" t="e">
        <f>#REF!</f>
        <v>#REF!</v>
      </c>
      <c r="Q23" s="276" t="e">
        <f>#REF!</f>
        <v>#REF!</v>
      </c>
      <c r="R23" s="281" t="e">
        <f>#REF!</f>
        <v>#REF!</v>
      </c>
      <c r="S23" s="287" t="e">
        <f>#REF!</f>
        <v>#REF!</v>
      </c>
      <c r="T23" s="277" t="e">
        <f>#REF!</f>
        <v>#REF!</v>
      </c>
      <c r="U23" s="276" t="e">
        <f>#REF!</f>
        <v>#REF!</v>
      </c>
      <c r="V23" s="277" t="e">
        <f>#REF!</f>
        <v>#REF!</v>
      </c>
      <c r="W23" s="286" t="e">
        <f>#REF!</f>
        <v>#REF!</v>
      </c>
      <c r="X23" s="282" t="e">
        <f t="shared" si="6"/>
        <v>#REF!</v>
      </c>
      <c r="Y23" s="302" t="e">
        <f>#REF!</f>
        <v>#REF!</v>
      </c>
      <c r="Z23" s="295" t="e">
        <f t="shared" si="7"/>
        <v>#REF!</v>
      </c>
      <c r="AC23" s="38" t="e">
        <f t="shared" si="1"/>
        <v>#REF!</v>
      </c>
      <c r="AD23" s="38" t="e">
        <f t="shared" si="2"/>
        <v>#REF!</v>
      </c>
      <c r="AE23" s="38" t="e">
        <f t="shared" si="3"/>
        <v>#REF!</v>
      </c>
      <c r="AF23" s="38" t="e">
        <f t="shared" si="5"/>
        <v>#REF!</v>
      </c>
      <c r="AG23" s="38" t="e">
        <f t="shared" si="4"/>
        <v>#REF!</v>
      </c>
    </row>
    <row r="24" spans="2:33" ht="18.75" customHeight="1">
      <c r="B24" s="1"/>
      <c r="C24" s="271">
        <v>3</v>
      </c>
      <c r="D24" s="272" t="e">
        <f>#REF!</f>
        <v>#REF!</v>
      </c>
      <c r="E24" s="262" t="e">
        <f>#REF!</f>
        <v>#REF!</v>
      </c>
      <c r="F24" s="261" t="e">
        <f>#REF!</f>
        <v>#REF!</v>
      </c>
      <c r="G24" s="262" t="e">
        <f>#REF!</f>
        <v>#REF!</v>
      </c>
      <c r="H24" s="265" t="e">
        <f>#REF!</f>
        <v>#REF!</v>
      </c>
      <c r="I24" s="274" t="e">
        <f>#REF!</f>
        <v>#REF!</v>
      </c>
      <c r="J24" s="265" t="e">
        <f>#REF!</f>
        <v>#REF!</v>
      </c>
      <c r="K24" s="274" t="e">
        <f>#REF!</f>
        <v>#REF!</v>
      </c>
      <c r="L24" s="265" t="e">
        <f>#REF!</f>
        <v>#REF!</v>
      </c>
      <c r="M24" s="276" t="e">
        <f>#REF!</f>
        <v>#REF!</v>
      </c>
      <c r="N24" s="277" t="e">
        <f>#REF!</f>
        <v>#REF!</v>
      </c>
      <c r="O24" s="276" t="e">
        <f>#REF!</f>
        <v>#REF!</v>
      </c>
      <c r="P24" s="277" t="e">
        <f>#REF!</f>
        <v>#REF!</v>
      </c>
      <c r="Q24" s="276" t="e">
        <f>#REF!</f>
        <v>#REF!</v>
      </c>
      <c r="R24" s="281" t="e">
        <f>#REF!</f>
        <v>#REF!</v>
      </c>
      <c r="S24" s="287" t="e">
        <f>#REF!</f>
        <v>#REF!</v>
      </c>
      <c r="T24" s="277" t="e">
        <f>#REF!</f>
        <v>#REF!</v>
      </c>
      <c r="U24" s="276" t="e">
        <f>#REF!</f>
        <v>#REF!</v>
      </c>
      <c r="V24" s="277" t="e">
        <f>#REF!</f>
        <v>#REF!</v>
      </c>
      <c r="W24" s="286" t="e">
        <f>#REF!</f>
        <v>#REF!</v>
      </c>
      <c r="X24" s="282" t="e">
        <f t="shared" si="6"/>
        <v>#REF!</v>
      </c>
      <c r="Y24" s="302" t="e">
        <f>#REF!</f>
        <v>#REF!</v>
      </c>
      <c r="Z24" s="295" t="e">
        <f t="shared" si="7"/>
        <v>#REF!</v>
      </c>
      <c r="AC24" s="38" t="e">
        <f t="shared" si="1"/>
        <v>#REF!</v>
      </c>
      <c r="AD24" s="38" t="e">
        <f t="shared" si="2"/>
        <v>#REF!</v>
      </c>
      <c r="AE24" s="38" t="e">
        <f t="shared" si="3"/>
        <v>#REF!</v>
      </c>
      <c r="AF24" s="38" t="e">
        <f t="shared" si="5"/>
        <v>#REF!</v>
      </c>
      <c r="AG24" s="38" t="e">
        <f t="shared" si="4"/>
        <v>#REF!</v>
      </c>
    </row>
    <row r="25" spans="2:33" ht="18.75" customHeight="1">
      <c r="B25" s="1"/>
      <c r="C25" s="271">
        <v>4</v>
      </c>
      <c r="D25" s="272" t="e">
        <f>#REF!</f>
        <v>#REF!</v>
      </c>
      <c r="E25" s="262" t="e">
        <f>#REF!</f>
        <v>#REF!</v>
      </c>
      <c r="F25" s="261" t="e">
        <f>#REF!</f>
        <v>#REF!</v>
      </c>
      <c r="G25" s="262" t="e">
        <f>#REF!</f>
        <v>#REF!</v>
      </c>
      <c r="H25" s="265" t="e">
        <f>#REF!</f>
        <v>#REF!</v>
      </c>
      <c r="I25" s="274" t="e">
        <f>#REF!</f>
        <v>#REF!</v>
      </c>
      <c r="J25" s="265" t="e">
        <f>#REF!</f>
        <v>#REF!</v>
      </c>
      <c r="K25" s="274" t="e">
        <f>#REF!</f>
        <v>#REF!</v>
      </c>
      <c r="L25" s="265" t="e">
        <f>#REF!</f>
        <v>#REF!</v>
      </c>
      <c r="M25" s="276" t="e">
        <f>#REF!</f>
        <v>#REF!</v>
      </c>
      <c r="N25" s="277" t="e">
        <f>#REF!</f>
        <v>#REF!</v>
      </c>
      <c r="O25" s="276" t="e">
        <f>#REF!</f>
        <v>#REF!</v>
      </c>
      <c r="P25" s="277" t="e">
        <f>#REF!</f>
        <v>#REF!</v>
      </c>
      <c r="Q25" s="276" t="e">
        <f>#REF!</f>
        <v>#REF!</v>
      </c>
      <c r="R25" s="281" t="e">
        <f>#REF!</f>
        <v>#REF!</v>
      </c>
      <c r="S25" s="287" t="e">
        <f>#REF!</f>
        <v>#REF!</v>
      </c>
      <c r="T25" s="277" t="e">
        <f>#REF!</f>
        <v>#REF!</v>
      </c>
      <c r="U25" s="276" t="e">
        <f>#REF!</f>
        <v>#REF!</v>
      </c>
      <c r="V25" s="277" t="e">
        <f>#REF!</f>
        <v>#REF!</v>
      </c>
      <c r="W25" s="286" t="e">
        <f>#REF!</f>
        <v>#REF!</v>
      </c>
      <c r="X25" s="282" t="e">
        <f t="shared" si="6"/>
        <v>#REF!</v>
      </c>
      <c r="Y25" s="302" t="e">
        <f>#REF!</f>
        <v>#REF!</v>
      </c>
      <c r="Z25" s="295" t="e">
        <f t="shared" si="7"/>
        <v>#REF!</v>
      </c>
      <c r="AC25" s="38" t="e">
        <f t="shared" si="1"/>
        <v>#REF!</v>
      </c>
      <c r="AD25" s="38" t="e">
        <f t="shared" si="2"/>
        <v>#REF!</v>
      </c>
      <c r="AE25" s="38" t="e">
        <f t="shared" si="3"/>
        <v>#REF!</v>
      </c>
      <c r="AF25" s="38" t="e">
        <f t="shared" si="5"/>
        <v>#REF!</v>
      </c>
      <c r="AG25" s="38" t="e">
        <f t="shared" si="4"/>
        <v>#REF!</v>
      </c>
    </row>
    <row r="26" spans="2:33" ht="30" customHeight="1">
      <c r="B26" s="1">
        <v>2010</v>
      </c>
      <c r="C26" s="271">
        <v>1</v>
      </c>
      <c r="D26" s="272" t="e">
        <f>#REF!</f>
        <v>#REF!</v>
      </c>
      <c r="E26" s="262" t="e">
        <f>#REF!</f>
        <v>#REF!</v>
      </c>
      <c r="F26" s="261" t="e">
        <f>#REF!</f>
        <v>#REF!</v>
      </c>
      <c r="G26" s="262" t="e">
        <f>#REF!</f>
        <v>#REF!</v>
      </c>
      <c r="H26" s="265" t="e">
        <f>#REF!</f>
        <v>#REF!</v>
      </c>
      <c r="I26" s="274" t="e">
        <f>#REF!</f>
        <v>#REF!</v>
      </c>
      <c r="J26" s="265" t="e">
        <f>#REF!</f>
        <v>#REF!</v>
      </c>
      <c r="K26" s="274" t="e">
        <f>#REF!</f>
        <v>#REF!</v>
      </c>
      <c r="L26" s="265" t="e">
        <f>#REF!</f>
        <v>#REF!</v>
      </c>
      <c r="M26" s="276" t="e">
        <f>#REF!</f>
        <v>#REF!</v>
      </c>
      <c r="N26" s="277" t="e">
        <f>#REF!</f>
        <v>#REF!</v>
      </c>
      <c r="O26" s="276" t="e">
        <f>#REF!</f>
        <v>#REF!</v>
      </c>
      <c r="P26" s="277" t="e">
        <f>#REF!</f>
        <v>#REF!</v>
      </c>
      <c r="Q26" s="276" t="e">
        <f>#REF!</f>
        <v>#REF!</v>
      </c>
      <c r="R26" s="281" t="e">
        <f>#REF!</f>
        <v>#REF!</v>
      </c>
      <c r="S26" s="287" t="e">
        <f>#REF!</f>
        <v>#REF!</v>
      </c>
      <c r="T26" s="277" t="e">
        <f>#REF!</f>
        <v>#REF!</v>
      </c>
      <c r="U26" s="276" t="e">
        <f>#REF!</f>
        <v>#REF!</v>
      </c>
      <c r="V26" s="277" t="e">
        <f>#REF!</f>
        <v>#REF!</v>
      </c>
      <c r="W26" s="286" t="e">
        <f>#REF!</f>
        <v>#REF!</v>
      </c>
      <c r="X26" s="282" t="e">
        <f t="shared" si="6"/>
        <v>#REF!</v>
      </c>
      <c r="Y26" s="302" t="e">
        <f>#REF!</f>
        <v>#REF!</v>
      </c>
      <c r="Z26" s="295"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271">
        <v>2</v>
      </c>
      <c r="D27" s="272" t="e">
        <f>#REF!</f>
        <v>#REF!</v>
      </c>
      <c r="E27" s="262" t="e">
        <f>#REF!</f>
        <v>#REF!</v>
      </c>
      <c r="F27" s="261" t="e">
        <f>#REF!</f>
        <v>#REF!</v>
      </c>
      <c r="G27" s="262" t="e">
        <f>#REF!</f>
        <v>#REF!</v>
      </c>
      <c r="H27" s="265" t="e">
        <f>#REF!</f>
        <v>#REF!</v>
      </c>
      <c r="I27" s="274" t="e">
        <f>#REF!</f>
        <v>#REF!</v>
      </c>
      <c r="J27" s="265" t="e">
        <f>#REF!</f>
        <v>#REF!</v>
      </c>
      <c r="K27" s="274" t="e">
        <f>#REF!</f>
        <v>#REF!</v>
      </c>
      <c r="L27" s="265" t="e">
        <f>#REF!</f>
        <v>#REF!</v>
      </c>
      <c r="M27" s="276" t="e">
        <f>#REF!</f>
        <v>#REF!</v>
      </c>
      <c r="N27" s="277" t="e">
        <f>#REF!</f>
        <v>#REF!</v>
      </c>
      <c r="O27" s="276" t="e">
        <f>#REF!</f>
        <v>#REF!</v>
      </c>
      <c r="P27" s="277" t="e">
        <f>#REF!</f>
        <v>#REF!</v>
      </c>
      <c r="Q27" s="276" t="e">
        <f>#REF!</f>
        <v>#REF!</v>
      </c>
      <c r="R27" s="281" t="e">
        <f>#REF!</f>
        <v>#REF!</v>
      </c>
      <c r="S27" s="287" t="e">
        <f>#REF!</f>
        <v>#REF!</v>
      </c>
      <c r="T27" s="277" t="e">
        <f>#REF!</f>
        <v>#REF!</v>
      </c>
      <c r="U27" s="276" t="e">
        <f>#REF!</f>
        <v>#REF!</v>
      </c>
      <c r="V27" s="277" t="e">
        <f>#REF!</f>
        <v>#REF!</v>
      </c>
      <c r="W27" s="286" t="e">
        <f>#REF!</f>
        <v>#REF!</v>
      </c>
      <c r="X27" s="282" t="e">
        <f t="shared" si="6"/>
        <v>#REF!</v>
      </c>
      <c r="Y27" s="302" t="e">
        <f>#REF!</f>
        <v>#REF!</v>
      </c>
      <c r="Z27" s="295" t="e">
        <f t="shared" si="8"/>
        <v>#REF!</v>
      </c>
      <c r="AC27" s="38" t="e">
        <f t="shared" si="1"/>
        <v>#REF!</v>
      </c>
      <c r="AD27" s="38" t="e">
        <f t="shared" si="2"/>
        <v>#REF!</v>
      </c>
      <c r="AE27" s="38" t="e">
        <f t="shared" si="3"/>
        <v>#REF!</v>
      </c>
      <c r="AF27" s="38" t="e">
        <f t="shared" si="5"/>
        <v>#REF!</v>
      </c>
      <c r="AG27" s="38" t="e">
        <f t="shared" si="4"/>
        <v>#REF!</v>
      </c>
    </row>
    <row r="28" spans="2:33" ht="18.75" customHeight="1">
      <c r="B28" s="1"/>
      <c r="C28" s="271">
        <v>3</v>
      </c>
      <c r="D28" s="272" t="e">
        <f>#REF!</f>
        <v>#REF!</v>
      </c>
      <c r="E28" s="262" t="e">
        <f>#REF!</f>
        <v>#REF!</v>
      </c>
      <c r="F28" s="261" t="e">
        <f>#REF!</f>
        <v>#REF!</v>
      </c>
      <c r="G28" s="262" t="e">
        <f>#REF!</f>
        <v>#REF!</v>
      </c>
      <c r="H28" s="265" t="e">
        <f>#REF!</f>
        <v>#REF!</v>
      </c>
      <c r="I28" s="274" t="e">
        <f>#REF!</f>
        <v>#REF!</v>
      </c>
      <c r="J28" s="265" t="e">
        <f>#REF!</f>
        <v>#REF!</v>
      </c>
      <c r="K28" s="274" t="e">
        <f>#REF!</f>
        <v>#REF!</v>
      </c>
      <c r="L28" s="265" t="e">
        <f>#REF!</f>
        <v>#REF!</v>
      </c>
      <c r="M28" s="276" t="e">
        <f>#REF!</f>
        <v>#REF!</v>
      </c>
      <c r="N28" s="277" t="e">
        <f>#REF!</f>
        <v>#REF!</v>
      </c>
      <c r="O28" s="276" t="e">
        <f>#REF!</f>
        <v>#REF!</v>
      </c>
      <c r="P28" s="277" t="e">
        <f>#REF!</f>
        <v>#REF!</v>
      </c>
      <c r="Q28" s="276" t="e">
        <f>#REF!</f>
        <v>#REF!</v>
      </c>
      <c r="R28" s="281" t="e">
        <f>#REF!</f>
        <v>#REF!</v>
      </c>
      <c r="S28" s="287" t="e">
        <f>#REF!</f>
        <v>#REF!</v>
      </c>
      <c r="T28" s="277" t="e">
        <f>#REF!</f>
        <v>#REF!</v>
      </c>
      <c r="U28" s="276" t="e">
        <f>#REF!</f>
        <v>#REF!</v>
      </c>
      <c r="V28" s="277" t="e">
        <f>#REF!</f>
        <v>#REF!</v>
      </c>
      <c r="W28" s="286" t="e">
        <f>#REF!</f>
        <v>#REF!</v>
      </c>
      <c r="X28" s="282" t="e">
        <f t="shared" si="6"/>
        <v>#REF!</v>
      </c>
      <c r="Y28" s="302" t="e">
        <f>#REF!</f>
        <v>#REF!</v>
      </c>
      <c r="Z28" s="295" t="e">
        <f t="shared" si="8"/>
        <v>#REF!</v>
      </c>
      <c r="AC28" s="38" t="e">
        <f t="shared" si="1"/>
        <v>#REF!</v>
      </c>
      <c r="AD28" s="38" t="e">
        <f t="shared" si="2"/>
        <v>#REF!</v>
      </c>
      <c r="AE28" s="38" t="e">
        <f t="shared" si="3"/>
        <v>#REF!</v>
      </c>
      <c r="AF28" s="38" t="e">
        <f t="shared" si="5"/>
        <v>#REF!</v>
      </c>
      <c r="AG28" s="38" t="e">
        <f t="shared" si="4"/>
        <v>#REF!</v>
      </c>
    </row>
    <row r="29" spans="2:33" ht="18.75" customHeight="1">
      <c r="B29" s="1"/>
      <c r="C29" s="271">
        <v>4</v>
      </c>
      <c r="D29" s="272" t="e">
        <f>#REF!</f>
        <v>#REF!</v>
      </c>
      <c r="E29" s="262" t="e">
        <f>#REF!</f>
        <v>#REF!</v>
      </c>
      <c r="F29" s="261" t="e">
        <f>#REF!</f>
        <v>#REF!</v>
      </c>
      <c r="G29" s="262" t="e">
        <f>#REF!</f>
        <v>#REF!</v>
      </c>
      <c r="H29" s="265" t="e">
        <f>#REF!</f>
        <v>#REF!</v>
      </c>
      <c r="I29" s="274" t="e">
        <f>#REF!</f>
        <v>#REF!</v>
      </c>
      <c r="J29" s="265" t="e">
        <f>#REF!</f>
        <v>#REF!</v>
      </c>
      <c r="K29" s="274" t="e">
        <f>#REF!</f>
        <v>#REF!</v>
      </c>
      <c r="L29" s="265" t="e">
        <f>#REF!</f>
        <v>#REF!</v>
      </c>
      <c r="M29" s="276" t="e">
        <f>#REF!</f>
        <v>#REF!</v>
      </c>
      <c r="N29" s="277" t="e">
        <f>#REF!</f>
        <v>#REF!</v>
      </c>
      <c r="O29" s="276" t="e">
        <f>#REF!</f>
        <v>#REF!</v>
      </c>
      <c r="P29" s="277" t="e">
        <f>#REF!</f>
        <v>#REF!</v>
      </c>
      <c r="Q29" s="276" t="e">
        <f>#REF!</f>
        <v>#REF!</v>
      </c>
      <c r="R29" s="281" t="e">
        <f>#REF!</f>
        <v>#REF!</v>
      </c>
      <c r="S29" s="287" t="e">
        <f>#REF!</f>
        <v>#REF!</v>
      </c>
      <c r="T29" s="277" t="e">
        <f>#REF!</f>
        <v>#REF!</v>
      </c>
      <c r="U29" s="276" t="e">
        <f>#REF!</f>
        <v>#REF!</v>
      </c>
      <c r="V29" s="277" t="e">
        <f>#REF!</f>
        <v>#REF!</v>
      </c>
      <c r="W29" s="286" t="e">
        <f>#REF!</f>
        <v>#REF!</v>
      </c>
      <c r="X29" s="282" t="e">
        <f t="shared" si="6"/>
        <v>#REF!</v>
      </c>
      <c r="Y29" s="302" t="e">
        <f>#REF!</f>
        <v>#REF!</v>
      </c>
      <c r="Z29" s="295"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271">
        <v>1</v>
      </c>
      <c r="D30" s="272" t="e">
        <f>#REF!</f>
        <v>#REF!</v>
      </c>
      <c r="E30" s="262" t="e">
        <f>#REF!</f>
        <v>#REF!</v>
      </c>
      <c r="F30" s="261" t="e">
        <f>#REF!</f>
        <v>#REF!</v>
      </c>
      <c r="G30" s="262" t="e">
        <f>#REF!</f>
        <v>#REF!</v>
      </c>
      <c r="H30" s="265" t="e">
        <f>#REF!</f>
        <v>#REF!</v>
      </c>
      <c r="I30" s="274" t="e">
        <f>#REF!</f>
        <v>#REF!</v>
      </c>
      <c r="J30" s="265" t="e">
        <f>#REF!</f>
        <v>#REF!</v>
      </c>
      <c r="K30" s="274" t="e">
        <f>#REF!</f>
        <v>#REF!</v>
      </c>
      <c r="L30" s="265" t="e">
        <f>#REF!</f>
        <v>#REF!</v>
      </c>
      <c r="M30" s="276" t="e">
        <f>#REF!</f>
        <v>#REF!</v>
      </c>
      <c r="N30" s="277" t="e">
        <f>#REF!</f>
        <v>#REF!</v>
      </c>
      <c r="O30" s="276" t="e">
        <f>#REF!</f>
        <v>#REF!</v>
      </c>
      <c r="P30" s="277" t="e">
        <f>#REF!</f>
        <v>#REF!</v>
      </c>
      <c r="Q30" s="276" t="e">
        <f>#REF!</f>
        <v>#REF!</v>
      </c>
      <c r="R30" s="281" t="e">
        <f>#REF!</f>
        <v>#REF!</v>
      </c>
      <c r="S30" s="287" t="e">
        <f>#REF!</f>
        <v>#REF!</v>
      </c>
      <c r="T30" s="277" t="e">
        <f>#REF!</f>
        <v>#REF!</v>
      </c>
      <c r="U30" s="276" t="e">
        <f>#REF!</f>
        <v>#REF!</v>
      </c>
      <c r="V30" s="277" t="e">
        <f>#REF!</f>
        <v>#REF!</v>
      </c>
      <c r="W30" s="286" t="e">
        <f>#REF!</f>
        <v>#REF!</v>
      </c>
      <c r="X30" s="282" t="e">
        <f t="shared" si="6"/>
        <v>#REF!</v>
      </c>
      <c r="Y30" s="302" t="e">
        <f>#REF!</f>
        <v>#REF!</v>
      </c>
      <c r="Z30" s="295" t="e">
        <f t="shared" si="8"/>
        <v>#REF!</v>
      </c>
      <c r="AC30" s="38" t="e">
        <f t="shared" si="1"/>
        <v>#REF!</v>
      </c>
      <c r="AD30" s="38" t="e">
        <f t="shared" si="2"/>
        <v>#REF!</v>
      </c>
      <c r="AE30" s="38" t="e">
        <f t="shared" si="3"/>
        <v>#REF!</v>
      </c>
      <c r="AF30" s="38" t="e">
        <f t="shared" si="5"/>
        <v>#REF!</v>
      </c>
      <c r="AG30" s="38" t="e">
        <f t="shared" si="4"/>
        <v>#REF!</v>
      </c>
    </row>
    <row r="31" spans="2:33" ht="18.75" customHeight="1">
      <c r="B31" s="1"/>
      <c r="C31" s="271">
        <v>2</v>
      </c>
      <c r="D31" s="272" t="e">
        <f>#REF!</f>
        <v>#REF!</v>
      </c>
      <c r="E31" s="262" t="e">
        <f>#REF!</f>
        <v>#REF!</v>
      </c>
      <c r="F31" s="261" t="e">
        <f>#REF!</f>
        <v>#REF!</v>
      </c>
      <c r="G31" s="262" t="e">
        <f>#REF!</f>
        <v>#REF!</v>
      </c>
      <c r="H31" s="265" t="e">
        <f>#REF!</f>
        <v>#REF!</v>
      </c>
      <c r="I31" s="274" t="e">
        <f>#REF!</f>
        <v>#REF!</v>
      </c>
      <c r="J31" s="265" t="e">
        <f>#REF!</f>
        <v>#REF!</v>
      </c>
      <c r="K31" s="274" t="e">
        <f>#REF!</f>
        <v>#REF!</v>
      </c>
      <c r="L31" s="265" t="e">
        <f>#REF!</f>
        <v>#REF!</v>
      </c>
      <c r="M31" s="276" t="e">
        <f>#REF!</f>
        <v>#REF!</v>
      </c>
      <c r="N31" s="277" t="e">
        <f>#REF!</f>
        <v>#REF!</v>
      </c>
      <c r="O31" s="276" t="e">
        <f>#REF!</f>
        <v>#REF!</v>
      </c>
      <c r="P31" s="277" t="e">
        <f>#REF!</f>
        <v>#REF!</v>
      </c>
      <c r="Q31" s="276" t="e">
        <f>#REF!</f>
        <v>#REF!</v>
      </c>
      <c r="R31" s="281" t="e">
        <f>#REF!</f>
        <v>#REF!</v>
      </c>
      <c r="S31" s="287" t="e">
        <f>#REF!</f>
        <v>#REF!</v>
      </c>
      <c r="T31" s="277" t="e">
        <f>#REF!</f>
        <v>#REF!</v>
      </c>
      <c r="U31" s="276" t="e">
        <f>#REF!</f>
        <v>#REF!</v>
      </c>
      <c r="V31" s="277" t="e">
        <f>#REF!</f>
        <v>#REF!</v>
      </c>
      <c r="W31" s="286" t="e">
        <f>#REF!</f>
        <v>#REF!</v>
      </c>
      <c r="X31" s="282" t="e">
        <f t="shared" si="6"/>
        <v>#REF!</v>
      </c>
      <c r="Y31" s="302" t="e">
        <f>#REF!</f>
        <v>#REF!</v>
      </c>
      <c r="Z31" s="295" t="e">
        <f t="shared" si="8"/>
        <v>#REF!</v>
      </c>
      <c r="AC31" s="38" t="e">
        <f t="shared" si="1"/>
        <v>#REF!</v>
      </c>
      <c r="AD31" s="38" t="e">
        <f t="shared" si="2"/>
        <v>#REF!</v>
      </c>
      <c r="AE31" s="38" t="e">
        <f t="shared" si="3"/>
        <v>#REF!</v>
      </c>
      <c r="AF31" s="38" t="e">
        <f t="shared" si="5"/>
        <v>#REF!</v>
      </c>
      <c r="AG31" s="38" t="e">
        <f t="shared" si="4"/>
        <v>#REF!</v>
      </c>
    </row>
    <row r="32" spans="2:33" ht="18.75" customHeight="1">
      <c r="B32" s="1"/>
      <c r="C32" s="271" t="s">
        <v>65</v>
      </c>
      <c r="D32" s="272" t="e">
        <f>#REF!</f>
        <v>#REF!</v>
      </c>
      <c r="E32" s="262" t="e">
        <f>#REF!</f>
        <v>#REF!</v>
      </c>
      <c r="F32" s="261" t="e">
        <f>#REF!</f>
        <v>#REF!</v>
      </c>
      <c r="G32" s="262" t="e">
        <f>#REF!</f>
        <v>#REF!</v>
      </c>
      <c r="H32" s="265" t="e">
        <f>#REF!</f>
        <v>#REF!</v>
      </c>
      <c r="I32" s="274" t="e">
        <f>#REF!</f>
        <v>#REF!</v>
      </c>
      <c r="J32" s="265" t="e">
        <f>#REF!</f>
        <v>#REF!</v>
      </c>
      <c r="K32" s="274" t="e">
        <f>#REF!</f>
        <v>#REF!</v>
      </c>
      <c r="L32" s="265" t="e">
        <f>#REF!</f>
        <v>#REF!</v>
      </c>
      <c r="M32" s="276" t="e">
        <f>#REF!</f>
        <v>#REF!</v>
      </c>
      <c r="N32" s="277" t="e">
        <f>#REF!</f>
        <v>#REF!</v>
      </c>
      <c r="O32" s="276" t="e">
        <f>#REF!</f>
        <v>#REF!</v>
      </c>
      <c r="P32" s="277" t="e">
        <f>#REF!</f>
        <v>#REF!</v>
      </c>
      <c r="Q32" s="276" t="e">
        <f>#REF!</f>
        <v>#REF!</v>
      </c>
      <c r="R32" s="281" t="e">
        <f>#REF!</f>
        <v>#REF!</v>
      </c>
      <c r="S32" s="287" t="e">
        <f>#REF!</f>
        <v>#REF!</v>
      </c>
      <c r="T32" s="277" t="e">
        <f>#REF!</f>
        <v>#REF!</v>
      </c>
      <c r="U32" s="276" t="e">
        <f>#REF!</f>
        <v>#REF!</v>
      </c>
      <c r="V32" s="277" t="e">
        <f>#REF!</f>
        <v>#REF!</v>
      </c>
      <c r="W32" s="286" t="e">
        <f>#REF!</f>
        <v>#REF!</v>
      </c>
      <c r="X32" s="282" t="e">
        <f t="shared" si="6"/>
        <v>#REF!</v>
      </c>
      <c r="Y32" s="302" t="e">
        <f>#REF!</f>
        <v>#REF!</v>
      </c>
      <c r="Z32" s="295" t="e">
        <f t="shared" si="8"/>
        <v>#REF!</v>
      </c>
      <c r="AC32" s="38" t="e">
        <f t="shared" si="1"/>
        <v>#REF!</v>
      </c>
      <c r="AD32" s="38" t="e">
        <f t="shared" si="2"/>
        <v>#REF!</v>
      </c>
      <c r="AE32" s="38"/>
      <c r="AF32" s="38"/>
      <c r="AG32" s="38"/>
    </row>
    <row r="33" spans="2:26" ht="18.75" hidden="1" customHeight="1">
      <c r="B33" s="1"/>
      <c r="C33" s="271" t="s">
        <v>66</v>
      </c>
      <c r="D33" s="272" t="e">
        <f>#REF!</f>
        <v>#REF!</v>
      </c>
      <c r="E33" s="262" t="e">
        <f>#REF!</f>
        <v>#REF!</v>
      </c>
      <c r="F33" s="261" t="e">
        <f>#REF!</f>
        <v>#REF!</v>
      </c>
      <c r="G33" s="262" t="e">
        <f>#REF!</f>
        <v>#REF!</v>
      </c>
      <c r="H33" s="265" t="e">
        <f>#REF!</f>
        <v>#REF!</v>
      </c>
      <c r="I33" s="274" t="e">
        <f>#REF!</f>
        <v>#REF!</v>
      </c>
      <c r="J33" s="265" t="e">
        <f>#REF!</f>
        <v>#REF!</v>
      </c>
      <c r="K33" s="274" t="e">
        <f>#REF!</f>
        <v>#REF!</v>
      </c>
      <c r="L33" s="265" t="e">
        <f>#REF!</f>
        <v>#REF!</v>
      </c>
      <c r="M33" s="276" t="e">
        <f>#REF!</f>
        <v>#REF!</v>
      </c>
      <c r="N33" s="277" t="e">
        <f>#REF!</f>
        <v>#REF!</v>
      </c>
      <c r="O33" s="276" t="e">
        <f>#REF!</f>
        <v>#REF!</v>
      </c>
      <c r="P33" s="277" t="e">
        <f>#REF!</f>
        <v>#REF!</v>
      </c>
      <c r="Q33" s="276" t="e">
        <f>#REF!</f>
        <v>#REF!</v>
      </c>
      <c r="R33" s="281" t="e">
        <f>#REF!</f>
        <v>#REF!</v>
      </c>
      <c r="S33" s="287" t="e">
        <f>#REF!</f>
        <v>#REF!</v>
      </c>
      <c r="T33" s="277" t="e">
        <f>#REF!</f>
        <v>#REF!</v>
      </c>
      <c r="U33" s="276" t="e">
        <f>#REF!</f>
        <v>#REF!</v>
      </c>
      <c r="V33" s="277" t="e">
        <f>#REF!</f>
        <v>#REF!</v>
      </c>
      <c r="W33" s="286" t="e">
        <f>#REF!</f>
        <v>#REF!</v>
      </c>
      <c r="X33" s="282" t="e">
        <f t="shared" si="6"/>
        <v>#REF!</v>
      </c>
      <c r="Y33" s="302" t="e">
        <f>#REF!</f>
        <v>#REF!</v>
      </c>
      <c r="Z33" s="295" t="e">
        <f t="shared" si="8"/>
        <v>#REF!</v>
      </c>
    </row>
    <row r="34" spans="2:26" ht="18.75" hidden="1" customHeight="1">
      <c r="B34" s="1">
        <v>2012</v>
      </c>
      <c r="C34" s="271" t="s">
        <v>67</v>
      </c>
      <c r="D34" s="272" t="e">
        <f>#REF!</f>
        <v>#REF!</v>
      </c>
      <c r="E34" s="262" t="e">
        <f>#REF!</f>
        <v>#REF!</v>
      </c>
      <c r="F34" s="261" t="e">
        <f>#REF!</f>
        <v>#REF!</v>
      </c>
      <c r="G34" s="262" t="e">
        <f>#REF!</f>
        <v>#REF!</v>
      </c>
      <c r="H34" s="265" t="e">
        <f>#REF!</f>
        <v>#REF!</v>
      </c>
      <c r="I34" s="274" t="e">
        <f>#REF!</f>
        <v>#REF!</v>
      </c>
      <c r="J34" s="265" t="e">
        <f>#REF!</f>
        <v>#REF!</v>
      </c>
      <c r="K34" s="274" t="e">
        <f>#REF!</f>
        <v>#REF!</v>
      </c>
      <c r="L34" s="265" t="e">
        <f>#REF!</f>
        <v>#REF!</v>
      </c>
      <c r="M34" s="276" t="e">
        <f>#REF!</f>
        <v>#REF!</v>
      </c>
      <c r="N34" s="277" t="e">
        <f>#REF!</f>
        <v>#REF!</v>
      </c>
      <c r="O34" s="276" t="e">
        <f>#REF!</f>
        <v>#REF!</v>
      </c>
      <c r="P34" s="277" t="e">
        <f>#REF!</f>
        <v>#REF!</v>
      </c>
      <c r="Q34" s="276" t="e">
        <f>#REF!</f>
        <v>#REF!</v>
      </c>
      <c r="R34" s="281" t="e">
        <f>#REF!</f>
        <v>#REF!</v>
      </c>
      <c r="S34" s="287" t="e">
        <f>#REF!</f>
        <v>#REF!</v>
      </c>
      <c r="T34" s="277" t="e">
        <f>#REF!</f>
        <v>#REF!</v>
      </c>
      <c r="U34" s="276" t="e">
        <f>#REF!</f>
        <v>#REF!</v>
      </c>
      <c r="V34" s="277" t="e">
        <f>#REF!</f>
        <v>#REF!</v>
      </c>
      <c r="W34" s="286" t="e">
        <f>#REF!</f>
        <v>#REF!</v>
      </c>
      <c r="X34" s="282" t="e">
        <f t="shared" si="6"/>
        <v>#REF!</v>
      </c>
      <c r="Y34" s="302" t="e">
        <f>#REF!</f>
        <v>#REF!</v>
      </c>
      <c r="Z34" s="295" t="e">
        <f t="shared" si="8"/>
        <v>#REF!</v>
      </c>
    </row>
    <row r="35" spans="2:26" ht="4.5" customHeight="1">
      <c r="B35" s="33"/>
      <c r="C35" s="33"/>
      <c r="D35" s="383"/>
      <c r="E35" s="384"/>
      <c r="F35" s="384"/>
      <c r="G35" s="384"/>
      <c r="H35" s="384"/>
      <c r="I35" s="384"/>
      <c r="J35" s="384"/>
      <c r="K35" s="384"/>
      <c r="L35" s="384"/>
      <c r="M35" s="384"/>
      <c r="N35" s="384"/>
      <c r="O35" s="384"/>
      <c r="P35" s="384"/>
      <c r="Q35" s="384"/>
      <c r="R35" s="385"/>
      <c r="S35" s="386"/>
      <c r="T35" s="384"/>
      <c r="U35" s="384"/>
      <c r="V35" s="384"/>
      <c r="W35" s="385"/>
      <c r="X35" s="387"/>
      <c r="Y35" s="384"/>
      <c r="Z35" s="313"/>
    </row>
    <row r="36" spans="2:26" ht="18.75" customHeight="1">
      <c r="B36" s="36" t="s">
        <v>68</v>
      </c>
      <c r="C36" s="1"/>
      <c r="D36" s="344"/>
      <c r="E36" s="42"/>
      <c r="F36" s="42"/>
      <c r="G36" s="42"/>
      <c r="H36" s="42"/>
      <c r="I36" s="42"/>
      <c r="J36" s="42"/>
      <c r="K36" s="42"/>
      <c r="L36" s="42"/>
      <c r="M36" s="42"/>
      <c r="N36" s="42"/>
      <c r="O36" s="42"/>
      <c r="P36" s="42"/>
      <c r="Q36" s="42"/>
      <c r="R36" s="38"/>
      <c r="S36" s="371"/>
      <c r="T36" s="42"/>
      <c r="U36" s="42"/>
      <c r="V36" s="42"/>
      <c r="W36" s="38"/>
      <c r="X36" s="381"/>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109375" defaultRowHeight="13.8"/>
  <cols>
    <col min="1" max="1" width="2.109375" style="13" customWidth="1"/>
    <col min="2" max="2" width="6" style="13" customWidth="1"/>
    <col min="3" max="3" width="3.44140625" style="13" customWidth="1"/>
    <col min="4" max="23" width="7.109375" style="13" customWidth="1"/>
    <col min="24" max="24" width="8.44140625" style="13" customWidth="1"/>
    <col min="25" max="25" width="7.109375" style="257" hidden="1" customWidth="1"/>
    <col min="26" max="26" width="8.44140625" style="13" customWidth="1"/>
    <col min="27" max="27" width="1.109375" style="13" customWidth="1"/>
    <col min="28" max="16384" width="9.109375" style="13"/>
  </cols>
  <sheetData>
    <row r="1" spans="2:31" ht="26.25" customHeight="1">
      <c r="B1" s="258" t="s">
        <v>69</v>
      </c>
      <c r="D1" s="12"/>
      <c r="E1" s="12"/>
      <c r="F1" s="12"/>
      <c r="G1" s="12"/>
      <c r="H1" s="12"/>
      <c r="I1" s="12"/>
      <c r="J1" s="12"/>
      <c r="K1" s="12"/>
    </row>
    <row r="2" spans="2:31" ht="14.4" hidden="1">
      <c r="B2" s="92"/>
      <c r="D2" s="785" t="s">
        <v>33</v>
      </c>
      <c r="E2" s="786"/>
      <c r="F2" s="786"/>
      <c r="G2" s="787"/>
      <c r="H2" s="785" t="s">
        <v>34</v>
      </c>
      <c r="I2" s="788"/>
      <c r="J2" s="788"/>
      <c r="K2" s="788"/>
      <c r="L2" s="789"/>
      <c r="M2" s="785" t="s">
        <v>35</v>
      </c>
      <c r="N2" s="788"/>
      <c r="O2" s="788"/>
      <c r="P2" s="788"/>
      <c r="Q2" s="788"/>
      <c r="R2" s="788"/>
      <c r="S2" s="788"/>
      <c r="T2" s="788"/>
      <c r="U2" s="788"/>
      <c r="V2" s="788"/>
      <c r="W2" s="789"/>
      <c r="X2" s="8"/>
      <c r="Y2" s="289"/>
      <c r="Z2" s="230"/>
    </row>
    <row r="3" spans="2:31" s="12" customFormat="1" ht="123.75" customHeight="1">
      <c r="B3" s="260" t="s">
        <v>70</v>
      </c>
      <c r="C3" s="449" t="s">
        <v>71</v>
      </c>
      <c r="D3" s="450" t="s">
        <v>38</v>
      </c>
      <c r="E3" s="450" t="s">
        <v>39</v>
      </c>
      <c r="F3" s="450" t="s">
        <v>40</v>
      </c>
      <c r="G3" s="450" t="s">
        <v>41</v>
      </c>
      <c r="H3" s="451" t="s">
        <v>42</v>
      </c>
      <c r="I3" s="452" t="s">
        <v>43</v>
      </c>
      <c r="J3" s="451" t="s">
        <v>44</v>
      </c>
      <c r="K3" s="451" t="s">
        <v>45</v>
      </c>
      <c r="L3" s="452" t="s">
        <v>46</v>
      </c>
      <c r="M3" s="453" t="s">
        <v>47</v>
      </c>
      <c r="N3" s="453" t="s">
        <v>48</v>
      </c>
      <c r="O3" s="453" t="s">
        <v>49</v>
      </c>
      <c r="P3" s="453" t="s">
        <v>50</v>
      </c>
      <c r="Q3" s="453" t="s">
        <v>51</v>
      </c>
      <c r="R3" s="453" t="s">
        <v>52</v>
      </c>
      <c r="S3" s="453" t="s">
        <v>53</v>
      </c>
      <c r="T3" s="453" t="s">
        <v>54</v>
      </c>
      <c r="U3" s="453" t="s">
        <v>55</v>
      </c>
      <c r="V3" s="453" t="s">
        <v>56</v>
      </c>
      <c r="W3" s="453" t="s">
        <v>57</v>
      </c>
      <c r="X3" s="454" t="s">
        <v>72</v>
      </c>
      <c r="Y3" s="456" t="s">
        <v>59</v>
      </c>
      <c r="Z3" s="290" t="s">
        <v>60</v>
      </c>
      <c r="AC3" s="8" t="s">
        <v>61</v>
      </c>
      <c r="AD3" s="8" t="s">
        <v>62</v>
      </c>
      <c r="AE3" s="8" t="s">
        <v>63</v>
      </c>
    </row>
    <row r="4" spans="2:31" ht="24.75" hidden="1" customHeight="1">
      <c r="B4" s="61">
        <v>2006</v>
      </c>
      <c r="C4" s="87"/>
      <c r="D4" s="261"/>
      <c r="E4" s="262"/>
      <c r="F4" s="263"/>
      <c r="G4" s="264"/>
      <c r="H4" s="265"/>
      <c r="I4" s="274"/>
      <c r="J4" s="265"/>
      <c r="K4" s="275"/>
      <c r="L4" s="265"/>
      <c r="M4" s="276"/>
      <c r="N4" s="277"/>
      <c r="O4" s="276"/>
      <c r="P4" s="277"/>
      <c r="Q4" s="276"/>
      <c r="R4" s="277"/>
      <c r="S4" s="276"/>
      <c r="T4" s="277"/>
      <c r="U4" s="276"/>
      <c r="V4" s="281"/>
      <c r="W4" s="276"/>
      <c r="X4" s="282"/>
      <c r="Y4" s="291"/>
      <c r="Z4" s="292"/>
    </row>
    <row r="5" spans="2:31" ht="27" hidden="1" customHeight="1">
      <c r="B5" s="61">
        <v>2007</v>
      </c>
      <c r="C5" s="87"/>
      <c r="D5" s="266">
        <f>'T1'!D5/'T1'!D4*100-100</f>
        <v>-1.3466049846451114</v>
      </c>
      <c r="E5" s="267">
        <f>'T1'!E5/'T1'!E4*100-100</f>
        <v>4.7316466853831542</v>
      </c>
      <c r="F5" s="267">
        <f>'T1'!F5/'T1'!F4*100-100</f>
        <v>-4.0926213861566083</v>
      </c>
      <c r="G5" s="267">
        <f>'T1'!G5/'T1'!G4*100-100</f>
        <v>-7.24724865426181</v>
      </c>
      <c r="H5" s="268">
        <f>'T1'!H5/'T1'!H4*100-100</f>
        <v>6.8620817807626366</v>
      </c>
      <c r="I5" s="268">
        <f>'T1'!I5/'T1'!I4*100-100</f>
        <v>-1.2158585036716687</v>
      </c>
      <c r="J5" s="268">
        <f>'T1'!J5/'T1'!J4*100-100</f>
        <v>-17.212572480725925</v>
      </c>
      <c r="K5" s="268">
        <f>'T1'!K5/'T1'!K4*100-100</f>
        <v>1.1610769957487861</v>
      </c>
      <c r="L5" s="268">
        <f>'T1'!L5/'T1'!L4*100-100</f>
        <v>23.151961617022863</v>
      </c>
      <c r="M5" s="278">
        <f>'T1'!M5/'T1'!M4*100-100</f>
        <v>5.4284631041020788</v>
      </c>
      <c r="N5" s="278">
        <f>'T1'!N5/'T1'!N4*100-100</f>
        <v>2.5176993943778001</v>
      </c>
      <c r="O5" s="278">
        <f>'T1'!O5/'T1'!O4*100-100</f>
        <v>9.1710519957396457</v>
      </c>
      <c r="P5" s="278">
        <f>'T1'!P5/'T1'!P4*100-100</f>
        <v>4.0999999999999943</v>
      </c>
      <c r="Q5" s="278">
        <f>'T1'!Q5/'T1'!Q4*100-100</f>
        <v>18.380405371958403</v>
      </c>
      <c r="R5" s="278">
        <f>'T1'!R5/'T1'!R4*100-100</f>
        <v>2.4000000000000057</v>
      </c>
      <c r="S5" s="278">
        <f>'T1'!S5/'T1'!S4*100-100</f>
        <v>3.8649272623241018</v>
      </c>
      <c r="T5" s="278">
        <f>'T1'!T5/'T1'!T4*100-100</f>
        <v>11.299999999999997</v>
      </c>
      <c r="U5" s="278">
        <f>'T1'!U5/'T1'!U4*100-100</f>
        <v>10.000000000000014</v>
      </c>
      <c r="V5" s="278">
        <f>'T1'!V5/'T1'!V4*100-100</f>
        <v>3.7758340527317245</v>
      </c>
      <c r="W5" s="278">
        <f>'T1'!W5/'T1'!W4*100-100</f>
        <v>8.8724113362124655</v>
      </c>
      <c r="X5" s="283">
        <f>'T1'!X5/'T1'!X4*100-100</f>
        <v>4.4933544060850892</v>
      </c>
      <c r="Y5" s="293">
        <f>'T1'!Y5/'T1'!Y4*100-100</f>
        <v>45.573883590117816</v>
      </c>
      <c r="Z5" s="50">
        <f>'T1'!Z5/'T1'!Z4*100-100</f>
        <v>6.4597679891949014</v>
      </c>
      <c r="AA5" s="62"/>
    </row>
    <row r="6" spans="2:31" ht="20.25" hidden="1" customHeight="1">
      <c r="B6" s="61">
        <v>2008</v>
      </c>
      <c r="C6" s="87"/>
      <c r="D6" s="266">
        <f>'T1'!D6/'T1'!D5*100-100</f>
        <v>8.5999999999999801</v>
      </c>
      <c r="E6" s="267">
        <f>'T1'!E6/'T1'!E5*100-100</f>
        <v>5.1039654770627578</v>
      </c>
      <c r="F6" s="267">
        <f>'T1'!F6/'T1'!F5*100-100</f>
        <v>-3.3201314451929846</v>
      </c>
      <c r="G6" s="267">
        <f>'T1'!G6/'T1'!G5*100-100</f>
        <v>17.38077658018679</v>
      </c>
      <c r="H6" s="268">
        <f>'T1'!H6/'T1'!H5*100-100</f>
        <v>2.4193734822772939</v>
      </c>
      <c r="I6" s="268">
        <f>'T1'!I6/'T1'!I5*100-100</f>
        <v>3.7004753770359002</v>
      </c>
      <c r="J6" s="268">
        <f>'T1'!J6/'T1'!J5*100-100</f>
        <v>19.423493246993189</v>
      </c>
      <c r="K6" s="268">
        <f>'T1'!K6/'T1'!K5*100-100</f>
        <v>0.84657122311537591</v>
      </c>
      <c r="L6" s="268">
        <f>'T1'!L6/'T1'!L5*100-100</f>
        <v>38.983489705249866</v>
      </c>
      <c r="M6" s="278">
        <f>'T1'!M6/'T1'!M5*100-100</f>
        <v>9.5045687599997422</v>
      </c>
      <c r="N6" s="278">
        <f>'T1'!N6/'T1'!N5*100-100</f>
        <v>9.0755497430803871</v>
      </c>
      <c r="O6" s="278">
        <f>'T1'!O6/'T1'!O5*100-100</f>
        <v>3.8278599962842179</v>
      </c>
      <c r="P6" s="278">
        <f>'T1'!P6/'T1'!P5*100-100</f>
        <v>19.500000000000057</v>
      </c>
      <c r="Q6" s="278">
        <f>'T1'!Q6/'T1'!Q5*100-100</f>
        <v>10.781644687910713</v>
      </c>
      <c r="R6" s="278">
        <f>'T1'!R6/'T1'!R5*100-100</f>
        <v>2.4000000000000057</v>
      </c>
      <c r="S6" s="278">
        <f>'T1'!S6/'T1'!S5*100-100</f>
        <v>-1.8306603763185763</v>
      </c>
      <c r="T6" s="278">
        <f>'T1'!T6/'T1'!T5*100-100</f>
        <v>12.734106372296395</v>
      </c>
      <c r="U6" s="278">
        <f>'T1'!U6/'T1'!U5*100-100</f>
        <v>13.02545062030822</v>
      </c>
      <c r="V6" s="278">
        <f>'T1'!V6/'T1'!V5*100-100</f>
        <v>4.439205727112423</v>
      </c>
      <c r="W6" s="278">
        <f>'T1'!W6/'T1'!W5*100-100</f>
        <v>9.1613688484176237</v>
      </c>
      <c r="X6" s="283">
        <f>'T1'!X6/'T1'!X5*100-100</f>
        <v>9.3174233314594801</v>
      </c>
      <c r="Y6" s="293">
        <f>'T1'!Y6/'T1'!Y5*100-100</f>
        <v>-4.2307798138319015</v>
      </c>
      <c r="Z6" s="50">
        <f>'T1'!Z6/'T1'!Z5*100-100</f>
        <v>8.4306380242699817</v>
      </c>
      <c r="AA6" s="62"/>
    </row>
    <row r="7" spans="2:31" ht="20.25" hidden="1" customHeight="1">
      <c r="B7" s="61">
        <v>2009</v>
      </c>
      <c r="C7" s="87"/>
      <c r="D7" s="266">
        <f>'T1'!D7/'T1'!D6*100-100</f>
        <v>10.209647386846072</v>
      </c>
      <c r="E7" s="267">
        <f>'T1'!E7/'T1'!E6*100-100</f>
        <v>4.3665196467012066</v>
      </c>
      <c r="F7" s="267">
        <f>'T1'!F7/'T1'!F6*100-100</f>
        <v>0.72021484773374311</v>
      </c>
      <c r="G7" s="267">
        <f>'T1'!G7/'T1'!G6*100-100</f>
        <v>-5.7114630128117767</v>
      </c>
      <c r="H7" s="268">
        <f>'T1'!H7/'T1'!H6*100-100</f>
        <v>6.7516550123353483</v>
      </c>
      <c r="I7" s="268">
        <f>'T1'!I7/'T1'!I6*100-100</f>
        <v>-1.3056693979478666</v>
      </c>
      <c r="J7" s="268">
        <f>'T1'!J7/'T1'!J6*100-100</f>
        <v>7.5043898300072556</v>
      </c>
      <c r="K7" s="268">
        <f>'T1'!K7/'T1'!K6*100-100</f>
        <v>7.6501011709907232</v>
      </c>
      <c r="L7" s="268">
        <f>'T1'!L7/'T1'!L6*100-100</f>
        <v>9.3355354458181097</v>
      </c>
      <c r="M7" s="278">
        <f>'T1'!M7/'T1'!M6*100-100</f>
        <v>5.3917494416368896</v>
      </c>
      <c r="N7" s="278">
        <f>'T1'!N7/'T1'!N6*100-100</f>
        <v>-3.7785667823986131</v>
      </c>
      <c r="O7" s="278">
        <f>'T1'!O7/'T1'!O6*100-100</f>
        <v>4.4247858761263075</v>
      </c>
      <c r="P7" s="278">
        <f>'T1'!P7/'T1'!P6*100-100</f>
        <v>3.8723543389311885</v>
      </c>
      <c r="Q7" s="278">
        <f>'T1'!Q7/'T1'!Q6*100-100</f>
        <v>9.3234826286889216</v>
      </c>
      <c r="R7" s="278">
        <f>'T1'!R7/'T1'!R6*100-100</f>
        <v>2.4000000000000057</v>
      </c>
      <c r="S7" s="278">
        <f>'T1'!S7/'T1'!S6*100-100</f>
        <v>-1.5500615520755616</v>
      </c>
      <c r="T7" s="278">
        <f>'T1'!T7/'T1'!T6*100-100</f>
        <v>11.687427187715912</v>
      </c>
      <c r="U7" s="278">
        <f>'T1'!U7/'T1'!U6*100-100</f>
        <v>12.353155938741693</v>
      </c>
      <c r="V7" s="278">
        <f>'T1'!V7/'T1'!V6*100-100</f>
        <v>15.152343765660973</v>
      </c>
      <c r="W7" s="278">
        <f>'T1'!W7/'T1'!W6*100-100</f>
        <v>7.4706980818651374</v>
      </c>
      <c r="X7" s="283">
        <f>'T1'!X7/'T1'!X6*100-100</f>
        <v>5.7845251555840065</v>
      </c>
      <c r="Y7" s="293">
        <f>'T1'!Y7/'T1'!Y6*100-100</f>
        <v>-25.194111672337456</v>
      </c>
      <c r="Z7" s="50">
        <f>'T1'!Z7/'T1'!Z6*100-100</f>
        <v>3.9936181714969479</v>
      </c>
      <c r="AA7" s="62"/>
    </row>
    <row r="8" spans="2:31" ht="20.25" hidden="1" customHeight="1">
      <c r="B8" s="61">
        <v>2010</v>
      </c>
      <c r="D8" s="32">
        <f>'T1'!D8/'T1'!D7*100-100</f>
        <v>5.0000539094517364</v>
      </c>
      <c r="E8" s="267">
        <f>'T1'!E8/'T1'!E7*100-100</f>
        <v>4.6493195470650051</v>
      </c>
      <c r="F8" s="267">
        <f>'T1'!F8/'T1'!F7*100-100</f>
        <v>10.07128877010814</v>
      </c>
      <c r="G8" s="267">
        <f>'T1'!G8/'T1'!G7*100-100</f>
        <v>1.4907404468012686</v>
      </c>
      <c r="H8" s="268">
        <f>'T1'!H8/'T1'!H7*100-100</f>
        <v>7.6427830219497821</v>
      </c>
      <c r="I8" s="268">
        <f>'T1'!I8/'T1'!I7*100-100</f>
        <v>7.6004356256203209</v>
      </c>
      <c r="J8" s="268">
        <f>'T1'!J8/'T1'!J7*100-100</f>
        <v>12.260229323741484</v>
      </c>
      <c r="K8" s="268">
        <f>'T1'!K8/'T1'!K7*100-100</f>
        <v>5.2637697178197698</v>
      </c>
      <c r="L8" s="268">
        <f>'T1'!L8/'T1'!L7*100-100</f>
        <v>2.4999999999997442</v>
      </c>
      <c r="M8" s="278">
        <f>'T1'!M8/'T1'!M7*100-100</f>
        <v>13.340973852397028</v>
      </c>
      <c r="N8" s="278">
        <f>'T1'!N8/'T1'!N7*100-100</f>
        <v>2.6877702074690859</v>
      </c>
      <c r="O8" s="278">
        <f>'T1'!O8/'T1'!O7*100-100</f>
        <v>8.0344344616680985</v>
      </c>
      <c r="P8" s="278">
        <f>'T1'!P8/'T1'!P7*100-100</f>
        <v>24.47131263344275</v>
      </c>
      <c r="Q8" s="278">
        <f>'T1'!Q8/'T1'!Q7*100-100</f>
        <v>16.749668529543143</v>
      </c>
      <c r="R8" s="278">
        <f>'T1'!R8/'T1'!R7*100-100</f>
        <v>2.3999999999999204</v>
      </c>
      <c r="S8" s="278">
        <f>'T1'!S8/'T1'!S7*100-100</f>
        <v>23.101047420641834</v>
      </c>
      <c r="T8" s="278">
        <f>'T1'!T8/'T1'!T7*100-100</f>
        <v>3.3754509600378384</v>
      </c>
      <c r="U8" s="278">
        <f>'T1'!U8/'T1'!U7*100-100</f>
        <v>5.2823740596394089</v>
      </c>
      <c r="V8" s="278">
        <f>'T1'!V8/'T1'!V7*100-100</f>
        <v>11.240527828975061</v>
      </c>
      <c r="W8" s="278">
        <f>'T1'!W8/'T1'!W7*100-100</f>
        <v>10.70346615366158</v>
      </c>
      <c r="X8" s="283">
        <f>'T1'!X8/'T1'!X7*100-100</f>
        <v>7.5945982799118497</v>
      </c>
      <c r="Y8" s="293">
        <f>'T1'!Y8/'T1'!Y7*100-100</f>
        <v>10.540410082004087</v>
      </c>
      <c r="Z8" s="50">
        <f>'T1'!Z8/'T1'!Z7*100-100</f>
        <v>7.7171007429217724</v>
      </c>
      <c r="AA8" s="62"/>
    </row>
    <row r="9" spans="2:31" ht="5.25" customHeight="1">
      <c r="B9" s="1"/>
      <c r="D9" s="263"/>
      <c r="E9" s="269"/>
      <c r="F9" s="263"/>
      <c r="G9" s="263"/>
      <c r="H9" s="270"/>
      <c r="I9" s="279"/>
      <c r="J9" s="279"/>
      <c r="K9" s="279"/>
      <c r="L9" s="279"/>
      <c r="M9" s="280"/>
      <c r="N9" s="281"/>
      <c r="O9" s="277"/>
      <c r="P9" s="280"/>
      <c r="Q9" s="280"/>
      <c r="R9" s="281"/>
      <c r="S9" s="277"/>
      <c r="T9" s="277"/>
      <c r="U9" s="281"/>
      <c r="V9" s="281"/>
      <c r="W9" s="281"/>
      <c r="X9" s="284"/>
      <c r="Y9" s="294"/>
      <c r="Z9" s="39"/>
    </row>
    <row r="10" spans="2:31" ht="30" customHeight="1">
      <c r="B10" s="1">
        <v>2006</v>
      </c>
      <c r="C10" s="271">
        <v>1</v>
      </c>
      <c r="D10" s="266"/>
      <c r="E10" s="267"/>
      <c r="F10" s="266"/>
      <c r="G10" s="267"/>
      <c r="H10" s="268"/>
      <c r="I10" s="268"/>
      <c r="J10" s="268"/>
      <c r="K10" s="268"/>
      <c r="L10" s="268"/>
      <c r="M10" s="278"/>
      <c r="N10" s="278"/>
      <c r="O10" s="278"/>
      <c r="P10" s="278"/>
      <c r="Q10" s="278"/>
      <c r="R10" s="278"/>
      <c r="S10" s="278"/>
      <c r="T10" s="278"/>
      <c r="U10" s="278"/>
      <c r="V10" s="278"/>
      <c r="W10" s="278"/>
      <c r="X10" s="283"/>
      <c r="Y10" s="293"/>
      <c r="Z10" s="50"/>
      <c r="AC10" s="38">
        <f>D10+E10+F10+G10</f>
        <v>0</v>
      </c>
      <c r="AD10" s="38">
        <f>H10+I10+J10+K10+L10</f>
        <v>0</v>
      </c>
      <c r="AE10" s="38">
        <f>M10+N10+O10+P10+Q10+R10+S10+T10+U10+V10+W10</f>
        <v>0</v>
      </c>
    </row>
    <row r="11" spans="2:31" ht="18.75" customHeight="1">
      <c r="B11" s="1"/>
      <c r="C11" s="271">
        <v>2</v>
      </c>
      <c r="D11" s="266" t="e">
        <f>'qly growth rates'!C6</f>
        <v>#REF!</v>
      </c>
      <c r="E11" s="267" t="e">
        <f>'qly growth rates'!D6</f>
        <v>#REF!</v>
      </c>
      <c r="F11" s="266" t="e">
        <f>'qly growth rates'!E6</f>
        <v>#REF!</v>
      </c>
      <c r="G11" s="267" t="e">
        <f>'qly growth rates'!F6</f>
        <v>#REF!</v>
      </c>
      <c r="H11" s="268" t="e">
        <f>'qly growth rates'!G6</f>
        <v>#REF!</v>
      </c>
      <c r="I11" s="268" t="e">
        <f>'qly growth rates'!H6</f>
        <v>#REF!</v>
      </c>
      <c r="J11" s="268" t="e">
        <f>'qly growth rates'!I6</f>
        <v>#REF!</v>
      </c>
      <c r="K11" s="268" t="e">
        <f>'qly growth rates'!J6</f>
        <v>#REF!</v>
      </c>
      <c r="L11" s="268" t="e">
        <f>'qly growth rates'!K6</f>
        <v>#REF!</v>
      </c>
      <c r="M11" s="278" t="e">
        <f>'qly growth rates'!L6</f>
        <v>#REF!</v>
      </c>
      <c r="N11" s="278" t="e">
        <f>'qly growth rates'!M6</f>
        <v>#REF!</v>
      </c>
      <c r="O11" s="278" t="e">
        <f>'qly growth rates'!N6</f>
        <v>#REF!</v>
      </c>
      <c r="P11" s="278" t="e">
        <f>'qly growth rates'!O6</f>
        <v>#REF!</v>
      </c>
      <c r="Q11" s="278" t="e">
        <f>'qly growth rates'!P6</f>
        <v>#REF!</v>
      </c>
      <c r="R11" s="278" t="e">
        <f>'qly growth rates'!Q6</f>
        <v>#REF!</v>
      </c>
      <c r="S11" s="278" t="e">
        <f>'qly growth rates'!R6</f>
        <v>#REF!</v>
      </c>
      <c r="T11" s="278" t="e">
        <f>'qly growth rates'!S6</f>
        <v>#REF!</v>
      </c>
      <c r="U11" s="278" t="e">
        <f>'qly growth rates'!T6</f>
        <v>#REF!</v>
      </c>
      <c r="V11" s="278" t="e">
        <f>'qly growth rates'!U6</f>
        <v>#REF!</v>
      </c>
      <c r="W11" s="278" t="e">
        <f>'qly growth rates'!V6</f>
        <v>#REF!</v>
      </c>
      <c r="X11" s="283" t="e">
        <f>'qly growth rates'!W6</f>
        <v>#REF!</v>
      </c>
      <c r="Y11" s="293" t="e">
        <f>'qly growth rates'!X6</f>
        <v>#REF!</v>
      </c>
      <c r="Z11" s="50" t="e">
        <f>'qly growth rates'!Y6</f>
        <v>#REF!</v>
      </c>
      <c r="AC11" s="58" t="e">
        <f>'T1'!AC11/'T1'!AC10*100-100</f>
        <v>#REF!</v>
      </c>
      <c r="AD11" s="58" t="e">
        <f>'T1'!AD11/'T1'!AD10*100-100</f>
        <v>#REF!</v>
      </c>
      <c r="AE11" s="58" t="e">
        <f>'T1'!AE11/'T1'!AE10*100-100</f>
        <v>#REF!</v>
      </c>
    </row>
    <row r="12" spans="2:31" ht="18.75" customHeight="1">
      <c r="B12" s="1"/>
      <c r="C12" s="271">
        <v>3</v>
      </c>
      <c r="D12" s="266" t="e">
        <f>'qly growth rates'!C7</f>
        <v>#REF!</v>
      </c>
      <c r="E12" s="267" t="e">
        <f>'qly growth rates'!D7</f>
        <v>#REF!</v>
      </c>
      <c r="F12" s="266" t="e">
        <f>'qly growth rates'!E7</f>
        <v>#REF!</v>
      </c>
      <c r="G12" s="267" t="e">
        <f>'qly growth rates'!F7</f>
        <v>#REF!</v>
      </c>
      <c r="H12" s="268" t="e">
        <f>'qly growth rates'!G7</f>
        <v>#REF!</v>
      </c>
      <c r="I12" s="268" t="e">
        <f>'qly growth rates'!H7</f>
        <v>#REF!</v>
      </c>
      <c r="J12" s="268" t="e">
        <f>'qly growth rates'!I7</f>
        <v>#REF!</v>
      </c>
      <c r="K12" s="268" t="e">
        <f>'qly growth rates'!J7</f>
        <v>#REF!</v>
      </c>
      <c r="L12" s="268" t="e">
        <f>'qly growth rates'!K7</f>
        <v>#REF!</v>
      </c>
      <c r="M12" s="278" t="e">
        <f>'qly growth rates'!L7</f>
        <v>#REF!</v>
      </c>
      <c r="N12" s="278" t="e">
        <f>'qly growth rates'!M7</f>
        <v>#REF!</v>
      </c>
      <c r="O12" s="278" t="e">
        <f>'qly growth rates'!N7</f>
        <v>#REF!</v>
      </c>
      <c r="P12" s="278" t="e">
        <f>'qly growth rates'!O7</f>
        <v>#REF!</v>
      </c>
      <c r="Q12" s="278" t="e">
        <f>'qly growth rates'!P7</f>
        <v>#REF!</v>
      </c>
      <c r="R12" s="278" t="e">
        <f>'qly growth rates'!Q7</f>
        <v>#REF!</v>
      </c>
      <c r="S12" s="278" t="e">
        <f>'qly growth rates'!R7</f>
        <v>#REF!</v>
      </c>
      <c r="T12" s="278" t="e">
        <f>'qly growth rates'!S7</f>
        <v>#REF!</v>
      </c>
      <c r="U12" s="278" t="e">
        <f>'qly growth rates'!T7</f>
        <v>#REF!</v>
      </c>
      <c r="V12" s="278" t="e">
        <f>'qly growth rates'!U7</f>
        <v>#REF!</v>
      </c>
      <c r="W12" s="278" t="e">
        <f>'qly growth rates'!V7</f>
        <v>#REF!</v>
      </c>
      <c r="X12" s="283" t="e">
        <f>'qly growth rates'!W7</f>
        <v>#REF!</v>
      </c>
      <c r="Y12" s="293" t="e">
        <f>'qly growth rates'!X7</f>
        <v>#REF!</v>
      </c>
      <c r="Z12" s="50" t="e">
        <f>'qly growth rates'!Y7</f>
        <v>#REF!</v>
      </c>
      <c r="AC12" s="58" t="e">
        <f>'T1'!AC12/'T1'!AC11*100-100</f>
        <v>#REF!</v>
      </c>
      <c r="AD12" s="58" t="e">
        <f>'T1'!AD12/'T1'!AD11*100-100</f>
        <v>#REF!</v>
      </c>
      <c r="AE12" s="58" t="e">
        <f>'T1'!AE12/'T1'!AE11*100-100</f>
        <v>#REF!</v>
      </c>
    </row>
    <row r="13" spans="2:31" ht="18.75" customHeight="1">
      <c r="B13" s="1"/>
      <c r="C13" s="271">
        <v>4</v>
      </c>
      <c r="D13" s="266" t="e">
        <f>'qly growth rates'!C8</f>
        <v>#REF!</v>
      </c>
      <c r="E13" s="267" t="e">
        <f>'qly growth rates'!D8</f>
        <v>#REF!</v>
      </c>
      <c r="F13" s="266" t="e">
        <f>'qly growth rates'!E8</f>
        <v>#REF!</v>
      </c>
      <c r="G13" s="267" t="e">
        <f>'qly growth rates'!F8</f>
        <v>#REF!</v>
      </c>
      <c r="H13" s="268" t="e">
        <f>'qly growth rates'!G8</f>
        <v>#REF!</v>
      </c>
      <c r="I13" s="268" t="e">
        <f>'qly growth rates'!H8</f>
        <v>#REF!</v>
      </c>
      <c r="J13" s="268" t="e">
        <f>'qly growth rates'!I8</f>
        <v>#REF!</v>
      </c>
      <c r="K13" s="268" t="e">
        <f>'qly growth rates'!J8</f>
        <v>#REF!</v>
      </c>
      <c r="L13" s="268" t="e">
        <f>'qly growth rates'!K8</f>
        <v>#REF!</v>
      </c>
      <c r="M13" s="278" t="e">
        <f>'qly growth rates'!L8</f>
        <v>#REF!</v>
      </c>
      <c r="N13" s="278" t="e">
        <f>'qly growth rates'!M8</f>
        <v>#REF!</v>
      </c>
      <c r="O13" s="278" t="e">
        <f>'qly growth rates'!N8</f>
        <v>#REF!</v>
      </c>
      <c r="P13" s="278" t="e">
        <f>'qly growth rates'!O8</f>
        <v>#REF!</v>
      </c>
      <c r="Q13" s="278" t="e">
        <f>'qly growth rates'!P8</f>
        <v>#REF!</v>
      </c>
      <c r="R13" s="278" t="e">
        <f>'qly growth rates'!Q8</f>
        <v>#REF!</v>
      </c>
      <c r="S13" s="278" t="e">
        <f>'qly growth rates'!R8</f>
        <v>#REF!</v>
      </c>
      <c r="T13" s="278" t="e">
        <f>'qly growth rates'!S8</f>
        <v>#REF!</v>
      </c>
      <c r="U13" s="278" t="e">
        <f>'qly growth rates'!T8</f>
        <v>#REF!</v>
      </c>
      <c r="V13" s="278" t="e">
        <f>'qly growth rates'!U8</f>
        <v>#REF!</v>
      </c>
      <c r="W13" s="278" t="e">
        <f>'qly growth rates'!V8</f>
        <v>#REF!</v>
      </c>
      <c r="X13" s="283" t="e">
        <f>'qly growth rates'!W8</f>
        <v>#REF!</v>
      </c>
      <c r="Y13" s="293" t="e">
        <f>'qly growth rates'!X8</f>
        <v>#REF!</v>
      </c>
      <c r="Z13" s="50" t="e">
        <f>'qly growth rates'!Y8</f>
        <v>#REF!</v>
      </c>
      <c r="AC13" s="58" t="e">
        <f>'T1'!AC13/'T1'!AC12*100-100</f>
        <v>#REF!</v>
      </c>
      <c r="AD13" s="58" t="e">
        <f>'T1'!AD13/'T1'!AD12*100-100</f>
        <v>#REF!</v>
      </c>
      <c r="AE13" s="58" t="e">
        <f>'T1'!AE13/'T1'!AE12*100-100</f>
        <v>#REF!</v>
      </c>
    </row>
    <row r="14" spans="2:31" ht="35.25" customHeight="1">
      <c r="B14" s="1">
        <v>2007</v>
      </c>
      <c r="C14" s="271">
        <v>1</v>
      </c>
      <c r="D14" s="266" t="e">
        <f>'qly growth rates'!C9</f>
        <v>#REF!</v>
      </c>
      <c r="E14" s="267" t="e">
        <f>'qly growth rates'!D9</f>
        <v>#REF!</v>
      </c>
      <c r="F14" s="266" t="e">
        <f>'qly growth rates'!E9</f>
        <v>#REF!</v>
      </c>
      <c r="G14" s="267" t="e">
        <f>'qly growth rates'!F9</f>
        <v>#REF!</v>
      </c>
      <c r="H14" s="268" t="e">
        <f>'qly growth rates'!G9</f>
        <v>#REF!</v>
      </c>
      <c r="I14" s="268" t="e">
        <f>'qly growth rates'!H9</f>
        <v>#REF!</v>
      </c>
      <c r="J14" s="268" t="e">
        <f>'qly growth rates'!I9</f>
        <v>#REF!</v>
      </c>
      <c r="K14" s="268" t="e">
        <f>'qly growth rates'!J9</f>
        <v>#REF!</v>
      </c>
      <c r="L14" s="268" t="e">
        <f>'qly growth rates'!K9</f>
        <v>#REF!</v>
      </c>
      <c r="M14" s="278" t="e">
        <f>'qly growth rates'!L9</f>
        <v>#REF!</v>
      </c>
      <c r="N14" s="278" t="e">
        <f>'qly growth rates'!M9</f>
        <v>#REF!</v>
      </c>
      <c r="O14" s="278" t="e">
        <f>'qly growth rates'!N9</f>
        <v>#REF!</v>
      </c>
      <c r="P14" s="278" t="e">
        <f>'qly growth rates'!O9</f>
        <v>#REF!</v>
      </c>
      <c r="Q14" s="278" t="e">
        <f>'qly growth rates'!P9</f>
        <v>#REF!</v>
      </c>
      <c r="R14" s="278" t="e">
        <f>'qly growth rates'!Q9</f>
        <v>#REF!</v>
      </c>
      <c r="S14" s="278" t="e">
        <f>'qly growth rates'!R9</f>
        <v>#REF!</v>
      </c>
      <c r="T14" s="278" t="e">
        <f>'qly growth rates'!S9</f>
        <v>#REF!</v>
      </c>
      <c r="U14" s="278" t="e">
        <f>'qly growth rates'!T9</f>
        <v>#REF!</v>
      </c>
      <c r="V14" s="278" t="e">
        <f>'qly growth rates'!U9</f>
        <v>#REF!</v>
      </c>
      <c r="W14" s="278" t="e">
        <f>'qly growth rates'!V9</f>
        <v>#REF!</v>
      </c>
      <c r="X14" s="283" t="e">
        <f>'qly growth rates'!W9</f>
        <v>#REF!</v>
      </c>
      <c r="Y14" s="293" t="e">
        <f>'qly growth rates'!X9</f>
        <v>#REF!</v>
      </c>
      <c r="Z14" s="50" t="e">
        <f>'qly growth rates'!Y9</f>
        <v>#REF!</v>
      </c>
      <c r="AC14" s="58" t="e">
        <f>'T1'!AC14/'T1'!AC13*100-100</f>
        <v>#REF!</v>
      </c>
      <c r="AD14" s="58" t="e">
        <f>'T1'!AD14/'T1'!AD13*100-100</f>
        <v>#REF!</v>
      </c>
      <c r="AE14" s="58" t="e">
        <f>'T1'!AE14/'T1'!AE13*100-100</f>
        <v>#REF!</v>
      </c>
    </row>
    <row r="15" spans="2:31" ht="18.75" customHeight="1">
      <c r="B15" s="1"/>
      <c r="C15" s="271">
        <v>2</v>
      </c>
      <c r="D15" s="266" t="e">
        <f>'qly growth rates'!C10</f>
        <v>#REF!</v>
      </c>
      <c r="E15" s="267" t="e">
        <f>'qly growth rates'!D10</f>
        <v>#REF!</v>
      </c>
      <c r="F15" s="266" t="e">
        <f>'qly growth rates'!E10</f>
        <v>#REF!</v>
      </c>
      <c r="G15" s="267" t="e">
        <f>'qly growth rates'!F10</f>
        <v>#REF!</v>
      </c>
      <c r="H15" s="268" t="e">
        <f>'qly growth rates'!G10</f>
        <v>#REF!</v>
      </c>
      <c r="I15" s="268" t="e">
        <f>'qly growth rates'!H10</f>
        <v>#REF!</v>
      </c>
      <c r="J15" s="268" t="e">
        <f>'qly growth rates'!I10</f>
        <v>#REF!</v>
      </c>
      <c r="K15" s="268" t="e">
        <f>'qly growth rates'!J10</f>
        <v>#REF!</v>
      </c>
      <c r="L15" s="268" t="e">
        <f>'qly growth rates'!K10</f>
        <v>#REF!</v>
      </c>
      <c r="M15" s="278" t="e">
        <f>'qly growth rates'!L10</f>
        <v>#REF!</v>
      </c>
      <c r="N15" s="278" t="e">
        <f>'qly growth rates'!M10</f>
        <v>#REF!</v>
      </c>
      <c r="O15" s="278" t="e">
        <f>'qly growth rates'!N10</f>
        <v>#REF!</v>
      </c>
      <c r="P15" s="278" t="e">
        <f>'qly growth rates'!O10</f>
        <v>#REF!</v>
      </c>
      <c r="Q15" s="278" t="e">
        <f>'qly growth rates'!P10</f>
        <v>#REF!</v>
      </c>
      <c r="R15" s="278" t="e">
        <f>'qly growth rates'!Q10</f>
        <v>#REF!</v>
      </c>
      <c r="S15" s="278" t="e">
        <f>'qly growth rates'!R10</f>
        <v>#REF!</v>
      </c>
      <c r="T15" s="278" t="e">
        <f>'qly growth rates'!S10</f>
        <v>#REF!</v>
      </c>
      <c r="U15" s="278" t="e">
        <f>'qly growth rates'!T10</f>
        <v>#REF!</v>
      </c>
      <c r="V15" s="278" t="e">
        <f>'qly growth rates'!U10</f>
        <v>#REF!</v>
      </c>
      <c r="W15" s="278" t="e">
        <f>'qly growth rates'!V10</f>
        <v>#REF!</v>
      </c>
      <c r="X15" s="283" t="e">
        <f>'qly growth rates'!W10</f>
        <v>#REF!</v>
      </c>
      <c r="Y15" s="293" t="e">
        <f>'qly growth rates'!X10</f>
        <v>#REF!</v>
      </c>
      <c r="Z15" s="50" t="e">
        <f>'qly growth rates'!Y10</f>
        <v>#REF!</v>
      </c>
      <c r="AC15" s="58" t="e">
        <f>'T1'!AC15/'T1'!AC14*100-100</f>
        <v>#REF!</v>
      </c>
      <c r="AD15" s="58" t="e">
        <f>'T1'!AD15/'T1'!AD14*100-100</f>
        <v>#REF!</v>
      </c>
      <c r="AE15" s="58" t="e">
        <f>'T1'!AE15/'T1'!AE14*100-100</f>
        <v>#REF!</v>
      </c>
    </row>
    <row r="16" spans="2:31" ht="18.75" customHeight="1">
      <c r="B16" s="1"/>
      <c r="C16" s="271">
        <v>3</v>
      </c>
      <c r="D16" s="266" t="e">
        <f>'qly growth rates'!C11</f>
        <v>#REF!</v>
      </c>
      <c r="E16" s="267" t="e">
        <f>'qly growth rates'!D11</f>
        <v>#REF!</v>
      </c>
      <c r="F16" s="266" t="e">
        <f>'qly growth rates'!E11</f>
        <v>#REF!</v>
      </c>
      <c r="G16" s="267" t="e">
        <f>'qly growth rates'!F11</f>
        <v>#REF!</v>
      </c>
      <c r="H16" s="268" t="e">
        <f>'qly growth rates'!G11</f>
        <v>#REF!</v>
      </c>
      <c r="I16" s="268" t="e">
        <f>'qly growth rates'!H11</f>
        <v>#REF!</v>
      </c>
      <c r="J16" s="268" t="e">
        <f>'qly growth rates'!I11</f>
        <v>#REF!</v>
      </c>
      <c r="K16" s="268" t="e">
        <f>'qly growth rates'!J11</f>
        <v>#REF!</v>
      </c>
      <c r="L16" s="268" t="e">
        <f>'qly growth rates'!K11</f>
        <v>#REF!</v>
      </c>
      <c r="M16" s="278" t="e">
        <f>'qly growth rates'!L11</f>
        <v>#REF!</v>
      </c>
      <c r="N16" s="278" t="e">
        <f>'qly growth rates'!M11</f>
        <v>#REF!</v>
      </c>
      <c r="O16" s="278" t="e">
        <f>'qly growth rates'!N11</f>
        <v>#REF!</v>
      </c>
      <c r="P16" s="278" t="e">
        <f>'qly growth rates'!O11</f>
        <v>#REF!</v>
      </c>
      <c r="Q16" s="278" t="e">
        <f>'qly growth rates'!P11</f>
        <v>#REF!</v>
      </c>
      <c r="R16" s="278" t="e">
        <f>'qly growth rates'!Q11</f>
        <v>#REF!</v>
      </c>
      <c r="S16" s="278" t="e">
        <f>'qly growth rates'!R11</f>
        <v>#REF!</v>
      </c>
      <c r="T16" s="278" t="e">
        <f>'qly growth rates'!S11</f>
        <v>#REF!</v>
      </c>
      <c r="U16" s="278" t="e">
        <f>'qly growth rates'!T11</f>
        <v>#REF!</v>
      </c>
      <c r="V16" s="278" t="e">
        <f>'qly growth rates'!U11</f>
        <v>#REF!</v>
      </c>
      <c r="W16" s="278" t="e">
        <f>'qly growth rates'!V11</f>
        <v>#REF!</v>
      </c>
      <c r="X16" s="283" t="e">
        <f>'qly growth rates'!W11</f>
        <v>#REF!</v>
      </c>
      <c r="Y16" s="293" t="e">
        <f>'qly growth rates'!X11</f>
        <v>#REF!</v>
      </c>
      <c r="Z16" s="50" t="e">
        <f>'qly growth rates'!Y11</f>
        <v>#REF!</v>
      </c>
      <c r="AC16" s="58" t="e">
        <f>'T1'!AC16/'T1'!AC15*100-100</f>
        <v>#REF!</v>
      </c>
      <c r="AD16" s="58" t="e">
        <f>'T1'!AD16/'T1'!AD15*100-100</f>
        <v>#REF!</v>
      </c>
      <c r="AE16" s="58" t="e">
        <f>'T1'!AE16/'T1'!AE15*100-100</f>
        <v>#REF!</v>
      </c>
    </row>
    <row r="17" spans="2:31" ht="18.75" customHeight="1">
      <c r="B17" s="1"/>
      <c r="C17" s="271">
        <v>4</v>
      </c>
      <c r="D17" s="266" t="e">
        <f>'qly growth rates'!C12</f>
        <v>#REF!</v>
      </c>
      <c r="E17" s="267" t="e">
        <f>'qly growth rates'!D12</f>
        <v>#REF!</v>
      </c>
      <c r="F17" s="266" t="e">
        <f>'qly growth rates'!E12</f>
        <v>#REF!</v>
      </c>
      <c r="G17" s="267" t="e">
        <f>'qly growth rates'!F12</f>
        <v>#REF!</v>
      </c>
      <c r="H17" s="268" t="e">
        <f>'qly growth rates'!G12</f>
        <v>#REF!</v>
      </c>
      <c r="I17" s="268" t="e">
        <f>'qly growth rates'!H12</f>
        <v>#REF!</v>
      </c>
      <c r="J17" s="268" t="e">
        <f>'qly growth rates'!I12</f>
        <v>#REF!</v>
      </c>
      <c r="K17" s="268" t="e">
        <f>'qly growth rates'!J12</f>
        <v>#REF!</v>
      </c>
      <c r="L17" s="268" t="e">
        <f>'qly growth rates'!K12</f>
        <v>#REF!</v>
      </c>
      <c r="M17" s="278" t="e">
        <f>'qly growth rates'!L12</f>
        <v>#REF!</v>
      </c>
      <c r="N17" s="278" t="e">
        <f>'qly growth rates'!M12</f>
        <v>#REF!</v>
      </c>
      <c r="O17" s="278" t="e">
        <f>'qly growth rates'!N12</f>
        <v>#REF!</v>
      </c>
      <c r="P17" s="278" t="e">
        <f>'qly growth rates'!O12</f>
        <v>#REF!</v>
      </c>
      <c r="Q17" s="278" t="e">
        <f>'qly growth rates'!P12</f>
        <v>#REF!</v>
      </c>
      <c r="R17" s="278" t="e">
        <f>'qly growth rates'!Q12</f>
        <v>#REF!</v>
      </c>
      <c r="S17" s="278" t="e">
        <f>'qly growth rates'!R12</f>
        <v>#REF!</v>
      </c>
      <c r="T17" s="278" t="e">
        <f>'qly growth rates'!S12</f>
        <v>#REF!</v>
      </c>
      <c r="U17" s="278" t="e">
        <f>'qly growth rates'!T12</f>
        <v>#REF!</v>
      </c>
      <c r="V17" s="278" t="e">
        <f>'qly growth rates'!U12</f>
        <v>#REF!</v>
      </c>
      <c r="W17" s="278" t="e">
        <f>'qly growth rates'!V12</f>
        <v>#REF!</v>
      </c>
      <c r="X17" s="283" t="e">
        <f>'qly growth rates'!W12</f>
        <v>#REF!</v>
      </c>
      <c r="Y17" s="293" t="e">
        <f>'qly growth rates'!X12</f>
        <v>#REF!</v>
      </c>
      <c r="Z17" s="50" t="e">
        <f>'qly growth rates'!Y12</f>
        <v>#REF!</v>
      </c>
      <c r="AC17" s="58" t="e">
        <f>'T1'!AC17/'T1'!AC16*100-100</f>
        <v>#REF!</v>
      </c>
      <c r="AD17" s="58" t="e">
        <f>'T1'!AD17/'T1'!AD16*100-100</f>
        <v>#REF!</v>
      </c>
      <c r="AE17" s="58" t="e">
        <f>'T1'!AE17/'T1'!AE16*100-100</f>
        <v>#REF!</v>
      </c>
    </row>
    <row r="18" spans="2:31" ht="30" customHeight="1">
      <c r="B18" s="1">
        <v>2008</v>
      </c>
      <c r="C18" s="271">
        <v>1</v>
      </c>
      <c r="D18" s="266" t="e">
        <f>'qly growth rates'!C13</f>
        <v>#REF!</v>
      </c>
      <c r="E18" s="267" t="e">
        <f>'qly growth rates'!D13</f>
        <v>#REF!</v>
      </c>
      <c r="F18" s="266" t="e">
        <f>'qly growth rates'!E13</f>
        <v>#REF!</v>
      </c>
      <c r="G18" s="267" t="e">
        <f>'qly growth rates'!F13</f>
        <v>#REF!</v>
      </c>
      <c r="H18" s="268" t="e">
        <f>'qly growth rates'!G13</f>
        <v>#REF!</v>
      </c>
      <c r="I18" s="268" t="e">
        <f>'qly growth rates'!H13</f>
        <v>#REF!</v>
      </c>
      <c r="J18" s="268" t="e">
        <f>'qly growth rates'!I13</f>
        <v>#REF!</v>
      </c>
      <c r="K18" s="268" t="e">
        <f>'qly growth rates'!J13</f>
        <v>#REF!</v>
      </c>
      <c r="L18" s="268" t="e">
        <f>'qly growth rates'!K13</f>
        <v>#REF!</v>
      </c>
      <c r="M18" s="278" t="e">
        <f>'qly growth rates'!L13</f>
        <v>#REF!</v>
      </c>
      <c r="N18" s="278" t="e">
        <f>'qly growth rates'!M13</f>
        <v>#REF!</v>
      </c>
      <c r="O18" s="278" t="e">
        <f>'qly growth rates'!N13</f>
        <v>#REF!</v>
      </c>
      <c r="P18" s="278" t="e">
        <f>'qly growth rates'!O13</f>
        <v>#REF!</v>
      </c>
      <c r="Q18" s="278" t="e">
        <f>'qly growth rates'!P13</f>
        <v>#REF!</v>
      </c>
      <c r="R18" s="278" t="e">
        <f>'qly growth rates'!Q13</f>
        <v>#REF!</v>
      </c>
      <c r="S18" s="278" t="e">
        <f>'qly growth rates'!R13</f>
        <v>#REF!</v>
      </c>
      <c r="T18" s="278" t="e">
        <f>'qly growth rates'!S13</f>
        <v>#REF!</v>
      </c>
      <c r="U18" s="278" t="e">
        <f>'qly growth rates'!T13</f>
        <v>#REF!</v>
      </c>
      <c r="V18" s="278" t="e">
        <f>'qly growth rates'!U13</f>
        <v>#REF!</v>
      </c>
      <c r="W18" s="278" t="e">
        <f>'qly growth rates'!V13</f>
        <v>#REF!</v>
      </c>
      <c r="X18" s="283" t="e">
        <f>'qly growth rates'!W13</f>
        <v>#REF!</v>
      </c>
      <c r="Y18" s="293" t="e">
        <f>'qly growth rates'!X13</f>
        <v>#REF!</v>
      </c>
      <c r="Z18" s="50" t="e">
        <f>'qly growth rates'!Y13</f>
        <v>#REF!</v>
      </c>
      <c r="AC18" s="58" t="e">
        <f>'T1'!AC18/'T1'!AC17*100-100</f>
        <v>#REF!</v>
      </c>
      <c r="AD18" s="58" t="e">
        <f>'T1'!AD18/'T1'!AD17*100-100</f>
        <v>#REF!</v>
      </c>
      <c r="AE18" s="58" t="e">
        <f>'T1'!AE18/'T1'!AE17*100-100</f>
        <v>#REF!</v>
      </c>
    </row>
    <row r="19" spans="2:31" ht="18.75" customHeight="1">
      <c r="B19" s="1"/>
      <c r="C19" s="271">
        <v>2</v>
      </c>
      <c r="D19" s="266" t="e">
        <f>'qly growth rates'!C14</f>
        <v>#REF!</v>
      </c>
      <c r="E19" s="267" t="e">
        <f>'qly growth rates'!D14</f>
        <v>#REF!</v>
      </c>
      <c r="F19" s="266" t="e">
        <f>'qly growth rates'!E14</f>
        <v>#REF!</v>
      </c>
      <c r="G19" s="267" t="e">
        <f>'qly growth rates'!F14</f>
        <v>#REF!</v>
      </c>
      <c r="H19" s="268" t="e">
        <f>'qly growth rates'!G14</f>
        <v>#REF!</v>
      </c>
      <c r="I19" s="268" t="e">
        <f>'qly growth rates'!H14</f>
        <v>#REF!</v>
      </c>
      <c r="J19" s="268" t="e">
        <f>'qly growth rates'!I14</f>
        <v>#REF!</v>
      </c>
      <c r="K19" s="268" t="e">
        <f>'qly growth rates'!J14</f>
        <v>#REF!</v>
      </c>
      <c r="L19" s="268" t="e">
        <f>'qly growth rates'!K14</f>
        <v>#REF!</v>
      </c>
      <c r="M19" s="278" t="e">
        <f>'qly growth rates'!L14</f>
        <v>#REF!</v>
      </c>
      <c r="N19" s="278" t="e">
        <f>'qly growth rates'!M14</f>
        <v>#REF!</v>
      </c>
      <c r="O19" s="278" t="e">
        <f>'qly growth rates'!N14</f>
        <v>#REF!</v>
      </c>
      <c r="P19" s="278" t="e">
        <f>'qly growth rates'!O14</f>
        <v>#REF!</v>
      </c>
      <c r="Q19" s="278" t="e">
        <f>'qly growth rates'!P14</f>
        <v>#REF!</v>
      </c>
      <c r="R19" s="278" t="e">
        <f>'qly growth rates'!Q14</f>
        <v>#REF!</v>
      </c>
      <c r="S19" s="278" t="e">
        <f>'qly growth rates'!R14</f>
        <v>#REF!</v>
      </c>
      <c r="T19" s="278" t="e">
        <f>'qly growth rates'!S14</f>
        <v>#REF!</v>
      </c>
      <c r="U19" s="278" t="e">
        <f>'qly growth rates'!T14</f>
        <v>#REF!</v>
      </c>
      <c r="V19" s="278" t="e">
        <f>'qly growth rates'!U14</f>
        <v>#REF!</v>
      </c>
      <c r="W19" s="278" t="e">
        <f>'qly growth rates'!V14</f>
        <v>#REF!</v>
      </c>
      <c r="X19" s="283" t="e">
        <f>'qly growth rates'!W14</f>
        <v>#REF!</v>
      </c>
      <c r="Y19" s="293" t="e">
        <f>'qly growth rates'!X14</f>
        <v>#REF!</v>
      </c>
      <c r="Z19" s="50" t="e">
        <f>'qly growth rates'!Y14</f>
        <v>#REF!</v>
      </c>
      <c r="AC19" s="58" t="e">
        <f>'T1'!AC19/'T1'!AC18*100-100</f>
        <v>#REF!</v>
      </c>
      <c r="AD19" s="58" t="e">
        <f>'T1'!AD19/'T1'!AD18*100-100</f>
        <v>#REF!</v>
      </c>
      <c r="AE19" s="58" t="e">
        <f>'T1'!AE19/'T1'!AE18*100-100</f>
        <v>#REF!</v>
      </c>
    </row>
    <row r="20" spans="2:31" ht="18.75" customHeight="1">
      <c r="B20" s="1"/>
      <c r="C20" s="271">
        <v>3</v>
      </c>
      <c r="D20" s="266" t="e">
        <f>'qly growth rates'!C15</f>
        <v>#REF!</v>
      </c>
      <c r="E20" s="267" t="e">
        <f>'qly growth rates'!D15</f>
        <v>#REF!</v>
      </c>
      <c r="F20" s="266" t="e">
        <f>'qly growth rates'!E15</f>
        <v>#REF!</v>
      </c>
      <c r="G20" s="267" t="e">
        <f>'qly growth rates'!F15</f>
        <v>#REF!</v>
      </c>
      <c r="H20" s="268" t="e">
        <f>'qly growth rates'!G15</f>
        <v>#REF!</v>
      </c>
      <c r="I20" s="268" t="e">
        <f>'qly growth rates'!H15</f>
        <v>#REF!</v>
      </c>
      <c r="J20" s="268" t="e">
        <f>'qly growth rates'!I15</f>
        <v>#REF!</v>
      </c>
      <c r="K20" s="268" t="e">
        <f>'qly growth rates'!J15</f>
        <v>#REF!</v>
      </c>
      <c r="L20" s="268" t="e">
        <f>'qly growth rates'!K15</f>
        <v>#REF!</v>
      </c>
      <c r="M20" s="278" t="e">
        <f>'qly growth rates'!L15</f>
        <v>#REF!</v>
      </c>
      <c r="N20" s="278" t="e">
        <f>'qly growth rates'!M15</f>
        <v>#REF!</v>
      </c>
      <c r="O20" s="278" t="e">
        <f>'qly growth rates'!N15</f>
        <v>#REF!</v>
      </c>
      <c r="P20" s="278" t="e">
        <f>'qly growth rates'!O15</f>
        <v>#REF!</v>
      </c>
      <c r="Q20" s="278" t="e">
        <f>'qly growth rates'!P15</f>
        <v>#REF!</v>
      </c>
      <c r="R20" s="278" t="e">
        <f>'qly growth rates'!Q15</f>
        <v>#REF!</v>
      </c>
      <c r="S20" s="278" t="e">
        <f>'qly growth rates'!R15</f>
        <v>#REF!</v>
      </c>
      <c r="T20" s="278" t="e">
        <f>'qly growth rates'!S15</f>
        <v>#REF!</v>
      </c>
      <c r="U20" s="278" t="e">
        <f>'qly growth rates'!T15</f>
        <v>#REF!</v>
      </c>
      <c r="V20" s="278" t="e">
        <f>'qly growth rates'!U15</f>
        <v>#REF!</v>
      </c>
      <c r="W20" s="278" t="e">
        <f>'qly growth rates'!V15</f>
        <v>#REF!</v>
      </c>
      <c r="X20" s="283" t="e">
        <f>'qly growth rates'!W15</f>
        <v>#REF!</v>
      </c>
      <c r="Y20" s="293" t="e">
        <f>'qly growth rates'!X15</f>
        <v>#REF!</v>
      </c>
      <c r="Z20" s="50" t="e">
        <f>'qly growth rates'!Y15</f>
        <v>#REF!</v>
      </c>
      <c r="AC20" s="58" t="e">
        <f>'T1'!AC20/'T1'!AC19*100-100</f>
        <v>#REF!</v>
      </c>
      <c r="AD20" s="58" t="e">
        <f>'T1'!AD20/'T1'!AD19*100-100</f>
        <v>#REF!</v>
      </c>
      <c r="AE20" s="58" t="e">
        <f>'T1'!AE20/'T1'!AE19*100-100</f>
        <v>#REF!</v>
      </c>
    </row>
    <row r="21" spans="2:31" ht="18.75" customHeight="1">
      <c r="B21" s="1"/>
      <c r="C21" s="271">
        <v>4</v>
      </c>
      <c r="D21" s="266" t="e">
        <f>'qly growth rates'!C16</f>
        <v>#REF!</v>
      </c>
      <c r="E21" s="267" t="e">
        <f>'qly growth rates'!D16</f>
        <v>#REF!</v>
      </c>
      <c r="F21" s="266" t="e">
        <f>'qly growth rates'!E16</f>
        <v>#REF!</v>
      </c>
      <c r="G21" s="267" t="e">
        <f>'qly growth rates'!F16</f>
        <v>#REF!</v>
      </c>
      <c r="H21" s="268" t="e">
        <f>'qly growth rates'!G16</f>
        <v>#REF!</v>
      </c>
      <c r="I21" s="268" t="e">
        <f>'qly growth rates'!H16</f>
        <v>#REF!</v>
      </c>
      <c r="J21" s="268" t="e">
        <f>'qly growth rates'!I16</f>
        <v>#REF!</v>
      </c>
      <c r="K21" s="268" t="e">
        <f>'qly growth rates'!J16</f>
        <v>#REF!</v>
      </c>
      <c r="L21" s="268" t="e">
        <f>'qly growth rates'!K16</f>
        <v>#REF!</v>
      </c>
      <c r="M21" s="278" t="e">
        <f>'qly growth rates'!L16</f>
        <v>#REF!</v>
      </c>
      <c r="N21" s="278" t="e">
        <f>'qly growth rates'!M16</f>
        <v>#REF!</v>
      </c>
      <c r="O21" s="278" t="e">
        <f>'qly growth rates'!N16</f>
        <v>#REF!</v>
      </c>
      <c r="P21" s="278" t="e">
        <f>'qly growth rates'!O16</f>
        <v>#REF!</v>
      </c>
      <c r="Q21" s="278" t="e">
        <f>'qly growth rates'!P16</f>
        <v>#REF!</v>
      </c>
      <c r="R21" s="278" t="e">
        <f>'qly growth rates'!Q16</f>
        <v>#REF!</v>
      </c>
      <c r="S21" s="278" t="e">
        <f>'qly growth rates'!R16</f>
        <v>#REF!</v>
      </c>
      <c r="T21" s="278" t="e">
        <f>'qly growth rates'!S16</f>
        <v>#REF!</v>
      </c>
      <c r="U21" s="278" t="e">
        <f>'qly growth rates'!T16</f>
        <v>#REF!</v>
      </c>
      <c r="V21" s="278" t="e">
        <f>'qly growth rates'!U16</f>
        <v>#REF!</v>
      </c>
      <c r="W21" s="278" t="e">
        <f>'qly growth rates'!V16</f>
        <v>#REF!</v>
      </c>
      <c r="X21" s="283" t="e">
        <f>'qly growth rates'!W16</f>
        <v>#REF!</v>
      </c>
      <c r="Y21" s="293" t="e">
        <f>'qly growth rates'!X16</f>
        <v>#REF!</v>
      </c>
      <c r="Z21" s="50" t="e">
        <f>'qly growth rates'!Y16</f>
        <v>#REF!</v>
      </c>
      <c r="AC21" s="58" t="e">
        <f>'T1'!AC21/'T1'!AC20*100-100</f>
        <v>#REF!</v>
      </c>
      <c r="AD21" s="58" t="e">
        <f>'T1'!AD21/'T1'!AD20*100-100</f>
        <v>#REF!</v>
      </c>
      <c r="AE21" s="58" t="e">
        <f>'T1'!AE21/'T1'!AE20*100-100</f>
        <v>#REF!</v>
      </c>
    </row>
    <row r="22" spans="2:31" ht="30" customHeight="1">
      <c r="B22" s="1">
        <v>2009</v>
      </c>
      <c r="C22" s="271">
        <v>1</v>
      </c>
      <c r="D22" s="266" t="e">
        <f>'qly growth rates'!C17</f>
        <v>#REF!</v>
      </c>
      <c r="E22" s="267" t="e">
        <f>'qly growth rates'!D17</f>
        <v>#REF!</v>
      </c>
      <c r="F22" s="266" t="e">
        <f>'qly growth rates'!E17</f>
        <v>#REF!</v>
      </c>
      <c r="G22" s="267" t="e">
        <f>'qly growth rates'!F17</f>
        <v>#REF!</v>
      </c>
      <c r="H22" s="268" t="e">
        <f>'qly growth rates'!G17</f>
        <v>#REF!</v>
      </c>
      <c r="I22" s="268" t="e">
        <f>'qly growth rates'!H17</f>
        <v>#REF!</v>
      </c>
      <c r="J22" s="268" t="e">
        <f>'qly growth rates'!I17</f>
        <v>#REF!</v>
      </c>
      <c r="K22" s="268" t="e">
        <f>'qly growth rates'!J17</f>
        <v>#REF!</v>
      </c>
      <c r="L22" s="268" t="e">
        <f>'qly growth rates'!K17</f>
        <v>#REF!</v>
      </c>
      <c r="M22" s="278" t="e">
        <f>'qly growth rates'!L17</f>
        <v>#REF!</v>
      </c>
      <c r="N22" s="278" t="e">
        <f>'qly growth rates'!M17</f>
        <v>#REF!</v>
      </c>
      <c r="O22" s="278" t="e">
        <f>'qly growth rates'!N17</f>
        <v>#REF!</v>
      </c>
      <c r="P22" s="278" t="e">
        <f>'qly growth rates'!O17</f>
        <v>#REF!</v>
      </c>
      <c r="Q22" s="278" t="e">
        <f>'qly growth rates'!P17</f>
        <v>#REF!</v>
      </c>
      <c r="R22" s="278" t="e">
        <f>'qly growth rates'!Q17</f>
        <v>#REF!</v>
      </c>
      <c r="S22" s="278" t="e">
        <f>'qly growth rates'!R17</f>
        <v>#REF!</v>
      </c>
      <c r="T22" s="278" t="e">
        <f>'qly growth rates'!S17</f>
        <v>#REF!</v>
      </c>
      <c r="U22" s="278" t="e">
        <f>'qly growth rates'!T17</f>
        <v>#REF!</v>
      </c>
      <c r="V22" s="278" t="e">
        <f>'qly growth rates'!U17</f>
        <v>#REF!</v>
      </c>
      <c r="W22" s="278" t="e">
        <f>'qly growth rates'!V17</f>
        <v>#REF!</v>
      </c>
      <c r="X22" s="283" t="e">
        <f>'qly growth rates'!W17</f>
        <v>#REF!</v>
      </c>
      <c r="Y22" s="293" t="e">
        <f>'qly growth rates'!X17</f>
        <v>#REF!</v>
      </c>
      <c r="Z22" s="50" t="e">
        <f>'qly growth rates'!Y17</f>
        <v>#REF!</v>
      </c>
      <c r="AC22" s="58" t="e">
        <f>'T1'!AC22/'T1'!AC21*100-100</f>
        <v>#REF!</v>
      </c>
      <c r="AD22" s="58" t="e">
        <f>'T1'!AD22/'T1'!AD21*100-100</f>
        <v>#REF!</v>
      </c>
      <c r="AE22" s="58" t="e">
        <f>'T1'!AE22/'T1'!AE21*100-100</f>
        <v>#REF!</v>
      </c>
    </row>
    <row r="23" spans="2:31" ht="18.75" customHeight="1">
      <c r="B23" s="1"/>
      <c r="C23" s="271">
        <v>2</v>
      </c>
      <c r="D23" s="266" t="e">
        <f>'qly growth rates'!C18</f>
        <v>#REF!</v>
      </c>
      <c r="E23" s="267" t="e">
        <f>'qly growth rates'!D18</f>
        <v>#REF!</v>
      </c>
      <c r="F23" s="266" t="e">
        <f>'qly growth rates'!E18</f>
        <v>#REF!</v>
      </c>
      <c r="G23" s="267" t="e">
        <f>'qly growth rates'!F18</f>
        <v>#REF!</v>
      </c>
      <c r="H23" s="268" t="e">
        <f>'qly growth rates'!G18</f>
        <v>#REF!</v>
      </c>
      <c r="I23" s="268" t="e">
        <f>'qly growth rates'!H18</f>
        <v>#REF!</v>
      </c>
      <c r="J23" s="268" t="e">
        <f>'qly growth rates'!I18</f>
        <v>#REF!</v>
      </c>
      <c r="K23" s="268" t="e">
        <f>'qly growth rates'!J18</f>
        <v>#REF!</v>
      </c>
      <c r="L23" s="268" t="e">
        <f>'qly growth rates'!K18</f>
        <v>#REF!</v>
      </c>
      <c r="M23" s="278" t="e">
        <f>'qly growth rates'!L18</f>
        <v>#REF!</v>
      </c>
      <c r="N23" s="278" t="e">
        <f>'qly growth rates'!M18</f>
        <v>#REF!</v>
      </c>
      <c r="O23" s="278" t="e">
        <f>'qly growth rates'!N18</f>
        <v>#REF!</v>
      </c>
      <c r="P23" s="278" t="e">
        <f>'qly growth rates'!O18</f>
        <v>#REF!</v>
      </c>
      <c r="Q23" s="278" t="e">
        <f>'qly growth rates'!P18</f>
        <v>#REF!</v>
      </c>
      <c r="R23" s="278" t="e">
        <f>'qly growth rates'!Q18</f>
        <v>#REF!</v>
      </c>
      <c r="S23" s="278" t="e">
        <f>'qly growth rates'!R18</f>
        <v>#REF!</v>
      </c>
      <c r="T23" s="278" t="e">
        <f>'qly growth rates'!S18</f>
        <v>#REF!</v>
      </c>
      <c r="U23" s="278" t="e">
        <f>'qly growth rates'!T18</f>
        <v>#REF!</v>
      </c>
      <c r="V23" s="278" t="e">
        <f>'qly growth rates'!U18</f>
        <v>#REF!</v>
      </c>
      <c r="W23" s="278" t="e">
        <f>'qly growth rates'!V18</f>
        <v>#REF!</v>
      </c>
      <c r="X23" s="283" t="e">
        <f>'qly growth rates'!W18</f>
        <v>#REF!</v>
      </c>
      <c r="Y23" s="293" t="e">
        <f>'qly growth rates'!X18</f>
        <v>#REF!</v>
      </c>
      <c r="Z23" s="50" t="e">
        <f>'qly growth rates'!Y18</f>
        <v>#REF!</v>
      </c>
      <c r="AC23" s="58" t="e">
        <f>'T1'!AC23/'T1'!AC22*100-100</f>
        <v>#REF!</v>
      </c>
      <c r="AD23" s="58" t="e">
        <f>'T1'!AD23/'T1'!AD22*100-100</f>
        <v>#REF!</v>
      </c>
      <c r="AE23" s="58" t="e">
        <f>'T1'!AE23/'T1'!AE22*100-100</f>
        <v>#REF!</v>
      </c>
    </row>
    <row r="24" spans="2:31" ht="18.75" customHeight="1">
      <c r="B24" s="1"/>
      <c r="C24" s="271">
        <v>3</v>
      </c>
      <c r="D24" s="266" t="e">
        <f>'qly growth rates'!C19</f>
        <v>#REF!</v>
      </c>
      <c r="E24" s="267" t="e">
        <f>'qly growth rates'!D19</f>
        <v>#REF!</v>
      </c>
      <c r="F24" s="266" t="e">
        <f>'qly growth rates'!E19</f>
        <v>#REF!</v>
      </c>
      <c r="G24" s="267" t="e">
        <f>'qly growth rates'!F19</f>
        <v>#REF!</v>
      </c>
      <c r="H24" s="268" t="e">
        <f>'qly growth rates'!G19</f>
        <v>#REF!</v>
      </c>
      <c r="I24" s="268" t="e">
        <f>'qly growth rates'!H19</f>
        <v>#REF!</v>
      </c>
      <c r="J24" s="268" t="e">
        <f>'qly growth rates'!I19</f>
        <v>#REF!</v>
      </c>
      <c r="K24" s="268" t="e">
        <f>'qly growth rates'!J19</f>
        <v>#REF!</v>
      </c>
      <c r="L24" s="268" t="e">
        <f>'qly growth rates'!K19</f>
        <v>#REF!</v>
      </c>
      <c r="M24" s="278" t="e">
        <f>'qly growth rates'!L19</f>
        <v>#REF!</v>
      </c>
      <c r="N24" s="278" t="e">
        <f>'qly growth rates'!M19</f>
        <v>#REF!</v>
      </c>
      <c r="O24" s="278" t="e">
        <f>'qly growth rates'!N19</f>
        <v>#REF!</v>
      </c>
      <c r="P24" s="278" t="e">
        <f>'qly growth rates'!O19</f>
        <v>#REF!</v>
      </c>
      <c r="Q24" s="278" t="e">
        <f>'qly growth rates'!P19</f>
        <v>#REF!</v>
      </c>
      <c r="R24" s="278" t="e">
        <f>'qly growth rates'!Q19</f>
        <v>#REF!</v>
      </c>
      <c r="S24" s="278" t="e">
        <f>'qly growth rates'!R19</f>
        <v>#REF!</v>
      </c>
      <c r="T24" s="278" t="e">
        <f>'qly growth rates'!S19</f>
        <v>#REF!</v>
      </c>
      <c r="U24" s="278" t="e">
        <f>'qly growth rates'!T19</f>
        <v>#REF!</v>
      </c>
      <c r="V24" s="278" t="e">
        <f>'qly growth rates'!U19</f>
        <v>#REF!</v>
      </c>
      <c r="W24" s="278" t="e">
        <f>'qly growth rates'!V19</f>
        <v>#REF!</v>
      </c>
      <c r="X24" s="283" t="e">
        <f>'qly growth rates'!W19</f>
        <v>#REF!</v>
      </c>
      <c r="Y24" s="293" t="e">
        <f>'qly growth rates'!X19</f>
        <v>#REF!</v>
      </c>
      <c r="Z24" s="50" t="e">
        <f>'qly growth rates'!Y19</f>
        <v>#REF!</v>
      </c>
      <c r="AC24" s="58" t="e">
        <f>'T1'!AC24/'T1'!AC23*100-100</f>
        <v>#REF!</v>
      </c>
      <c r="AD24" s="58" t="e">
        <f>'T1'!AD24/'T1'!AD23*100-100</f>
        <v>#REF!</v>
      </c>
      <c r="AE24" s="58" t="e">
        <f>'T1'!AE24/'T1'!AE23*100-100</f>
        <v>#REF!</v>
      </c>
    </row>
    <row r="25" spans="2:31" ht="18.75" customHeight="1">
      <c r="B25" s="1"/>
      <c r="C25" s="271">
        <v>4</v>
      </c>
      <c r="D25" s="266" t="e">
        <f>'qly growth rates'!C20</f>
        <v>#REF!</v>
      </c>
      <c r="E25" s="267" t="e">
        <f>'qly growth rates'!D20</f>
        <v>#REF!</v>
      </c>
      <c r="F25" s="266" t="e">
        <f>'qly growth rates'!E20</f>
        <v>#REF!</v>
      </c>
      <c r="G25" s="267" t="e">
        <f>'qly growth rates'!F20</f>
        <v>#REF!</v>
      </c>
      <c r="H25" s="268" t="e">
        <f>'qly growth rates'!G20</f>
        <v>#REF!</v>
      </c>
      <c r="I25" s="268" t="e">
        <f>'qly growth rates'!H20</f>
        <v>#REF!</v>
      </c>
      <c r="J25" s="268" t="e">
        <f>'qly growth rates'!I20</f>
        <v>#REF!</v>
      </c>
      <c r="K25" s="268" t="e">
        <f>'qly growth rates'!J20</f>
        <v>#REF!</v>
      </c>
      <c r="L25" s="268" t="e">
        <f>'qly growth rates'!K20</f>
        <v>#REF!</v>
      </c>
      <c r="M25" s="278" t="e">
        <f>'qly growth rates'!L20</f>
        <v>#REF!</v>
      </c>
      <c r="N25" s="278" t="e">
        <f>'qly growth rates'!M20</f>
        <v>#REF!</v>
      </c>
      <c r="O25" s="278" t="e">
        <f>'qly growth rates'!N20</f>
        <v>#REF!</v>
      </c>
      <c r="P25" s="278" t="e">
        <f>'qly growth rates'!O20</f>
        <v>#REF!</v>
      </c>
      <c r="Q25" s="278" t="e">
        <f>'qly growth rates'!P20</f>
        <v>#REF!</v>
      </c>
      <c r="R25" s="278" t="e">
        <f>'qly growth rates'!Q20</f>
        <v>#REF!</v>
      </c>
      <c r="S25" s="278" t="e">
        <f>'qly growth rates'!R20</f>
        <v>#REF!</v>
      </c>
      <c r="T25" s="278" t="e">
        <f>'qly growth rates'!S20</f>
        <v>#REF!</v>
      </c>
      <c r="U25" s="278" t="e">
        <f>'qly growth rates'!T20</f>
        <v>#REF!</v>
      </c>
      <c r="V25" s="278" t="e">
        <f>'qly growth rates'!U20</f>
        <v>#REF!</v>
      </c>
      <c r="W25" s="278" t="e">
        <f>'qly growth rates'!V20</f>
        <v>#REF!</v>
      </c>
      <c r="X25" s="283" t="e">
        <f>'qly growth rates'!W20</f>
        <v>#REF!</v>
      </c>
      <c r="Y25" s="293" t="e">
        <f>'qly growth rates'!X20</f>
        <v>#REF!</v>
      </c>
      <c r="Z25" s="50" t="e">
        <f>'qly growth rates'!Y20</f>
        <v>#REF!</v>
      </c>
      <c r="AC25" s="58" t="e">
        <f>'T1'!AC25/'T1'!AC24*100-100</f>
        <v>#REF!</v>
      </c>
      <c r="AD25" s="58" t="e">
        <f>'T1'!AD25/'T1'!AD24*100-100</f>
        <v>#REF!</v>
      </c>
      <c r="AE25" s="58" t="e">
        <f>'T1'!AE25/'T1'!AE24*100-100</f>
        <v>#REF!</v>
      </c>
    </row>
    <row r="26" spans="2:31" ht="30" customHeight="1">
      <c r="B26" s="1">
        <v>2010</v>
      </c>
      <c r="C26" s="271">
        <v>1</v>
      </c>
      <c r="D26" s="266" t="e">
        <f>'qly growth rates'!C21</f>
        <v>#REF!</v>
      </c>
      <c r="E26" s="267" t="e">
        <f>'qly growth rates'!D21</f>
        <v>#REF!</v>
      </c>
      <c r="F26" s="266" t="e">
        <f>'qly growth rates'!E21</f>
        <v>#REF!</v>
      </c>
      <c r="G26" s="267" t="e">
        <f>'qly growth rates'!F21</f>
        <v>#REF!</v>
      </c>
      <c r="H26" s="268" t="e">
        <f>'qly growth rates'!G21</f>
        <v>#REF!</v>
      </c>
      <c r="I26" s="268" t="e">
        <f>'qly growth rates'!H21</f>
        <v>#REF!</v>
      </c>
      <c r="J26" s="268" t="e">
        <f>'qly growth rates'!I21</f>
        <v>#REF!</v>
      </c>
      <c r="K26" s="268" t="e">
        <f>'qly growth rates'!J21</f>
        <v>#REF!</v>
      </c>
      <c r="L26" s="268" t="e">
        <f>'qly growth rates'!K21</f>
        <v>#REF!</v>
      </c>
      <c r="M26" s="278" t="e">
        <f>'qly growth rates'!L21</f>
        <v>#REF!</v>
      </c>
      <c r="N26" s="278" t="e">
        <f>'qly growth rates'!M21</f>
        <v>#REF!</v>
      </c>
      <c r="O26" s="278" t="e">
        <f>'qly growth rates'!N21</f>
        <v>#REF!</v>
      </c>
      <c r="P26" s="278" t="e">
        <f>'qly growth rates'!O21</f>
        <v>#REF!</v>
      </c>
      <c r="Q26" s="278" t="e">
        <f>'qly growth rates'!P21</f>
        <v>#REF!</v>
      </c>
      <c r="R26" s="278" t="e">
        <f>'qly growth rates'!Q21</f>
        <v>#REF!</v>
      </c>
      <c r="S26" s="278" t="e">
        <f>'qly growth rates'!R21</f>
        <v>#REF!</v>
      </c>
      <c r="T26" s="278" t="e">
        <f>'qly growth rates'!S21</f>
        <v>#REF!</v>
      </c>
      <c r="U26" s="278" t="e">
        <f>'qly growth rates'!T21</f>
        <v>#REF!</v>
      </c>
      <c r="V26" s="278" t="e">
        <f>'qly growth rates'!U21</f>
        <v>#REF!</v>
      </c>
      <c r="W26" s="278" t="e">
        <f>'qly growth rates'!V21</f>
        <v>#REF!</v>
      </c>
      <c r="X26" s="283" t="e">
        <f>'qly growth rates'!W21</f>
        <v>#REF!</v>
      </c>
      <c r="Y26" s="293" t="e">
        <f>'qly growth rates'!X21</f>
        <v>#REF!</v>
      </c>
      <c r="Z26" s="50" t="e">
        <f>'qly growth rates'!Y21</f>
        <v>#REF!</v>
      </c>
      <c r="AC26" s="58" t="e">
        <f>'T1'!AC26/'T1'!AC25*100-100</f>
        <v>#REF!</v>
      </c>
      <c r="AD26" s="58" t="e">
        <f>'T1'!AD26/'T1'!AD25*100-100</f>
        <v>#REF!</v>
      </c>
      <c r="AE26" s="58" t="e">
        <f>'T1'!AE26/'T1'!AE25*100-100</f>
        <v>#REF!</v>
      </c>
    </row>
    <row r="27" spans="2:31" ht="18.75" customHeight="1">
      <c r="B27" s="1"/>
      <c r="C27" s="271">
        <v>2</v>
      </c>
      <c r="D27" s="266" t="e">
        <f>'qly growth rates'!C22</f>
        <v>#REF!</v>
      </c>
      <c r="E27" s="267" t="e">
        <f>'qly growth rates'!D22</f>
        <v>#REF!</v>
      </c>
      <c r="F27" s="266" t="e">
        <f>'qly growth rates'!E22</f>
        <v>#REF!</v>
      </c>
      <c r="G27" s="267" t="e">
        <f>'qly growth rates'!F22</f>
        <v>#REF!</v>
      </c>
      <c r="H27" s="268" t="e">
        <f>'qly growth rates'!G22</f>
        <v>#REF!</v>
      </c>
      <c r="I27" s="268" t="e">
        <f>'qly growth rates'!H22</f>
        <v>#REF!</v>
      </c>
      <c r="J27" s="268" t="e">
        <f>'qly growth rates'!I22</f>
        <v>#REF!</v>
      </c>
      <c r="K27" s="268" t="e">
        <f>'qly growth rates'!J22</f>
        <v>#REF!</v>
      </c>
      <c r="L27" s="268" t="e">
        <f>'qly growth rates'!K22</f>
        <v>#REF!</v>
      </c>
      <c r="M27" s="278" t="e">
        <f>'qly growth rates'!L22</f>
        <v>#REF!</v>
      </c>
      <c r="N27" s="278" t="e">
        <f>'qly growth rates'!M22</f>
        <v>#REF!</v>
      </c>
      <c r="O27" s="278" t="e">
        <f>'qly growth rates'!N22</f>
        <v>#REF!</v>
      </c>
      <c r="P27" s="278" t="e">
        <f>'qly growth rates'!O22</f>
        <v>#REF!</v>
      </c>
      <c r="Q27" s="278" t="e">
        <f>'qly growth rates'!P22</f>
        <v>#REF!</v>
      </c>
      <c r="R27" s="278" t="e">
        <f>'qly growth rates'!Q22</f>
        <v>#REF!</v>
      </c>
      <c r="S27" s="278" t="e">
        <f>'qly growth rates'!R22</f>
        <v>#REF!</v>
      </c>
      <c r="T27" s="278" t="e">
        <f>'qly growth rates'!S22</f>
        <v>#REF!</v>
      </c>
      <c r="U27" s="278" t="e">
        <f>'qly growth rates'!T22</f>
        <v>#REF!</v>
      </c>
      <c r="V27" s="278" t="e">
        <f>'qly growth rates'!U22</f>
        <v>#REF!</v>
      </c>
      <c r="W27" s="278" t="e">
        <f>'qly growth rates'!V22</f>
        <v>#REF!</v>
      </c>
      <c r="X27" s="283" t="e">
        <f>'qly growth rates'!W22</f>
        <v>#REF!</v>
      </c>
      <c r="Y27" s="293" t="e">
        <f>'qly growth rates'!X22</f>
        <v>#REF!</v>
      </c>
      <c r="Z27" s="50" t="e">
        <f>'qly growth rates'!Y22</f>
        <v>#REF!</v>
      </c>
      <c r="AC27" s="58" t="e">
        <f>'T1'!AC27/'T1'!AC26*100-100</f>
        <v>#REF!</v>
      </c>
      <c r="AD27" s="58" t="e">
        <f>'T1'!AD27/'T1'!AD26*100-100</f>
        <v>#REF!</v>
      </c>
      <c r="AE27" s="58" t="e">
        <f>'T1'!AE27/'T1'!AE26*100-100</f>
        <v>#REF!</v>
      </c>
    </row>
    <row r="28" spans="2:31" ht="18.75" customHeight="1">
      <c r="B28" s="1"/>
      <c r="C28" s="271">
        <v>3</v>
      </c>
      <c r="D28" s="266" t="e">
        <f>'qly growth rates'!C23</f>
        <v>#REF!</v>
      </c>
      <c r="E28" s="267" t="e">
        <f>'qly growth rates'!D23</f>
        <v>#REF!</v>
      </c>
      <c r="F28" s="266" t="e">
        <f>'qly growth rates'!E23</f>
        <v>#REF!</v>
      </c>
      <c r="G28" s="267" t="e">
        <f>'qly growth rates'!F23</f>
        <v>#REF!</v>
      </c>
      <c r="H28" s="268" t="e">
        <f>'qly growth rates'!G23</f>
        <v>#REF!</v>
      </c>
      <c r="I28" s="268" t="e">
        <f>'qly growth rates'!H23</f>
        <v>#REF!</v>
      </c>
      <c r="J28" s="268" t="e">
        <f>'qly growth rates'!I23</f>
        <v>#REF!</v>
      </c>
      <c r="K28" s="268" t="e">
        <f>'qly growth rates'!J23</f>
        <v>#REF!</v>
      </c>
      <c r="L28" s="268" t="e">
        <f>'qly growth rates'!K23</f>
        <v>#REF!</v>
      </c>
      <c r="M28" s="278" t="e">
        <f>'qly growth rates'!L23</f>
        <v>#REF!</v>
      </c>
      <c r="N28" s="278" t="e">
        <f>'qly growth rates'!M23</f>
        <v>#REF!</v>
      </c>
      <c r="O28" s="278" t="e">
        <f>'qly growth rates'!N23</f>
        <v>#REF!</v>
      </c>
      <c r="P28" s="278" t="e">
        <f>'qly growth rates'!O23</f>
        <v>#REF!</v>
      </c>
      <c r="Q28" s="278" t="e">
        <f>'qly growth rates'!P23</f>
        <v>#REF!</v>
      </c>
      <c r="R28" s="278" t="e">
        <f>'qly growth rates'!Q23</f>
        <v>#REF!</v>
      </c>
      <c r="S28" s="278" t="e">
        <f>'qly growth rates'!R23</f>
        <v>#REF!</v>
      </c>
      <c r="T28" s="278" t="e">
        <f>'qly growth rates'!S23</f>
        <v>#REF!</v>
      </c>
      <c r="U28" s="278" t="e">
        <f>'qly growth rates'!T23</f>
        <v>#REF!</v>
      </c>
      <c r="V28" s="278" t="e">
        <f>'qly growth rates'!U23</f>
        <v>#REF!</v>
      </c>
      <c r="W28" s="278" t="e">
        <f>'qly growth rates'!V23</f>
        <v>#REF!</v>
      </c>
      <c r="X28" s="283" t="e">
        <f>'qly growth rates'!W23</f>
        <v>#REF!</v>
      </c>
      <c r="Y28" s="293" t="e">
        <f>'qly growth rates'!X23</f>
        <v>#REF!</v>
      </c>
      <c r="Z28" s="50" t="e">
        <f>'qly growth rates'!Y23</f>
        <v>#REF!</v>
      </c>
      <c r="AC28" s="58" t="e">
        <f>'T1'!AC28/'T1'!AC27*100-100</f>
        <v>#REF!</v>
      </c>
      <c r="AD28" s="58" t="e">
        <f>'T1'!AD28/'T1'!AD27*100-100</f>
        <v>#REF!</v>
      </c>
      <c r="AE28" s="58" t="e">
        <f>'T1'!AE28/'T1'!AE27*100-100</f>
        <v>#REF!</v>
      </c>
    </row>
    <row r="29" spans="2:31" ht="18.75" customHeight="1">
      <c r="B29" s="1"/>
      <c r="C29" s="271">
        <v>4</v>
      </c>
      <c r="D29" s="266" t="e">
        <f>'qly growth rates'!C24</f>
        <v>#REF!</v>
      </c>
      <c r="E29" s="267" t="e">
        <f>'qly growth rates'!D24</f>
        <v>#REF!</v>
      </c>
      <c r="F29" s="266" t="e">
        <f>'qly growth rates'!E24</f>
        <v>#REF!</v>
      </c>
      <c r="G29" s="267" t="e">
        <f>'qly growth rates'!F24</f>
        <v>#REF!</v>
      </c>
      <c r="H29" s="268" t="e">
        <f>'qly growth rates'!G24</f>
        <v>#REF!</v>
      </c>
      <c r="I29" s="268" t="e">
        <f>'qly growth rates'!H24</f>
        <v>#REF!</v>
      </c>
      <c r="J29" s="268" t="e">
        <f>'qly growth rates'!I24</f>
        <v>#REF!</v>
      </c>
      <c r="K29" s="268" t="e">
        <f>'qly growth rates'!J24</f>
        <v>#REF!</v>
      </c>
      <c r="L29" s="268" t="e">
        <f>'qly growth rates'!K24</f>
        <v>#REF!</v>
      </c>
      <c r="M29" s="278" t="e">
        <f>'qly growth rates'!L24</f>
        <v>#REF!</v>
      </c>
      <c r="N29" s="278" t="e">
        <f>'qly growth rates'!M24</f>
        <v>#REF!</v>
      </c>
      <c r="O29" s="278" t="e">
        <f>'qly growth rates'!N24</f>
        <v>#REF!</v>
      </c>
      <c r="P29" s="278" t="e">
        <f>'qly growth rates'!O24</f>
        <v>#REF!</v>
      </c>
      <c r="Q29" s="278" t="e">
        <f>'qly growth rates'!P24</f>
        <v>#REF!</v>
      </c>
      <c r="R29" s="278" t="e">
        <f>'qly growth rates'!Q24</f>
        <v>#REF!</v>
      </c>
      <c r="S29" s="278" t="e">
        <f>'qly growth rates'!R24</f>
        <v>#REF!</v>
      </c>
      <c r="T29" s="278" t="e">
        <f>'qly growth rates'!S24</f>
        <v>#REF!</v>
      </c>
      <c r="U29" s="278" t="e">
        <f>'qly growth rates'!T24</f>
        <v>#REF!</v>
      </c>
      <c r="V29" s="278" t="e">
        <f>'qly growth rates'!U24</f>
        <v>#REF!</v>
      </c>
      <c r="W29" s="278" t="e">
        <f>'qly growth rates'!V24</f>
        <v>#REF!</v>
      </c>
      <c r="X29" s="283" t="e">
        <f>'qly growth rates'!W24</f>
        <v>#REF!</v>
      </c>
      <c r="Y29" s="293" t="e">
        <f>'qly growth rates'!X24</f>
        <v>#REF!</v>
      </c>
      <c r="Z29" s="50" t="e">
        <f>'qly growth rates'!Y24</f>
        <v>#REF!</v>
      </c>
      <c r="AC29" s="58" t="e">
        <f>'T1'!AC29/'T1'!AC28*100-100</f>
        <v>#REF!</v>
      </c>
      <c r="AD29" s="58" t="e">
        <f>'T1'!AD29/'T1'!AD28*100-100</f>
        <v>#REF!</v>
      </c>
      <c r="AE29" s="58" t="e">
        <f>'T1'!AE29/'T1'!AE28*100-100</f>
        <v>#REF!</v>
      </c>
    </row>
    <row r="30" spans="2:31" ht="30" customHeight="1">
      <c r="B30" s="1">
        <v>2011</v>
      </c>
      <c r="C30" s="271">
        <v>1</v>
      </c>
      <c r="D30" s="266" t="e">
        <f>'qly growth rates'!C25</f>
        <v>#REF!</v>
      </c>
      <c r="E30" s="267" t="e">
        <f>'qly growth rates'!D25</f>
        <v>#REF!</v>
      </c>
      <c r="F30" s="266" t="e">
        <f>'qly growth rates'!E25</f>
        <v>#REF!</v>
      </c>
      <c r="G30" s="267" t="e">
        <f>'qly growth rates'!F25</f>
        <v>#REF!</v>
      </c>
      <c r="H30" s="268" t="e">
        <f>'qly growth rates'!G25</f>
        <v>#REF!</v>
      </c>
      <c r="I30" s="268" t="e">
        <f>'qly growth rates'!H25</f>
        <v>#REF!</v>
      </c>
      <c r="J30" s="268" t="e">
        <f>'qly growth rates'!I25</f>
        <v>#REF!</v>
      </c>
      <c r="K30" s="268" t="e">
        <f>'qly growth rates'!J25</f>
        <v>#REF!</v>
      </c>
      <c r="L30" s="268" t="e">
        <f>'qly growth rates'!K25</f>
        <v>#REF!</v>
      </c>
      <c r="M30" s="278" t="e">
        <f>'qly growth rates'!L25</f>
        <v>#REF!</v>
      </c>
      <c r="N30" s="278" t="e">
        <f>'qly growth rates'!M25</f>
        <v>#REF!</v>
      </c>
      <c r="O30" s="278" t="e">
        <f>'qly growth rates'!N25</f>
        <v>#REF!</v>
      </c>
      <c r="P30" s="278" t="e">
        <f>'qly growth rates'!O25</f>
        <v>#REF!</v>
      </c>
      <c r="Q30" s="278" t="e">
        <f>'qly growth rates'!P25</f>
        <v>#REF!</v>
      </c>
      <c r="R30" s="278" t="e">
        <f>'qly growth rates'!Q25</f>
        <v>#REF!</v>
      </c>
      <c r="S30" s="278" t="e">
        <f>'qly growth rates'!R25</f>
        <v>#REF!</v>
      </c>
      <c r="T30" s="278" t="e">
        <f>'qly growth rates'!S25</f>
        <v>#REF!</v>
      </c>
      <c r="U30" s="278" t="e">
        <f>'qly growth rates'!T25</f>
        <v>#REF!</v>
      </c>
      <c r="V30" s="278" t="e">
        <f>'qly growth rates'!U25</f>
        <v>#REF!</v>
      </c>
      <c r="W30" s="278" t="e">
        <f>'qly growth rates'!V25</f>
        <v>#REF!</v>
      </c>
      <c r="X30" s="283" t="e">
        <f>'qly growth rates'!W25</f>
        <v>#REF!</v>
      </c>
      <c r="Y30" s="293" t="e">
        <f>'qly growth rates'!X25</f>
        <v>#REF!</v>
      </c>
      <c r="Z30" s="50" t="e">
        <f>'qly growth rates'!Y25</f>
        <v>#REF!</v>
      </c>
      <c r="AC30" s="58" t="e">
        <f>'T1'!AC30/'T1'!AC29*100-100</f>
        <v>#REF!</v>
      </c>
      <c r="AD30" s="58" t="e">
        <f>'T1'!AD30/'T1'!AD29*100-100</f>
        <v>#REF!</v>
      </c>
      <c r="AE30" s="58" t="e">
        <f>'T1'!AE30/'T1'!AE29*100-100</f>
        <v>#REF!</v>
      </c>
    </row>
    <row r="31" spans="2:31" ht="18.75" customHeight="1">
      <c r="B31" s="1"/>
      <c r="C31" s="271">
        <v>2</v>
      </c>
      <c r="D31" s="266" t="e">
        <f>'qly growth rates'!C26</f>
        <v>#REF!</v>
      </c>
      <c r="E31" s="267" t="e">
        <f>'qly growth rates'!D26</f>
        <v>#REF!</v>
      </c>
      <c r="F31" s="266" t="e">
        <f>'qly growth rates'!E26</f>
        <v>#REF!</v>
      </c>
      <c r="G31" s="267" t="e">
        <f>'qly growth rates'!F26</f>
        <v>#REF!</v>
      </c>
      <c r="H31" s="268" t="e">
        <f>'qly growth rates'!G26</f>
        <v>#REF!</v>
      </c>
      <c r="I31" s="268" t="e">
        <f>'qly growth rates'!H26</f>
        <v>#REF!</v>
      </c>
      <c r="J31" s="268" t="e">
        <f>'qly growth rates'!I26</f>
        <v>#REF!</v>
      </c>
      <c r="K31" s="268" t="e">
        <f>'qly growth rates'!J26</f>
        <v>#REF!</v>
      </c>
      <c r="L31" s="268" t="e">
        <f>'qly growth rates'!K26</f>
        <v>#REF!</v>
      </c>
      <c r="M31" s="278" t="e">
        <f>'qly growth rates'!L26</f>
        <v>#REF!</v>
      </c>
      <c r="N31" s="278" t="e">
        <f>'qly growth rates'!M26</f>
        <v>#REF!</v>
      </c>
      <c r="O31" s="278" t="e">
        <f>'qly growth rates'!N26</f>
        <v>#REF!</v>
      </c>
      <c r="P31" s="278" t="e">
        <f>'qly growth rates'!O26</f>
        <v>#REF!</v>
      </c>
      <c r="Q31" s="278" t="e">
        <f>'qly growth rates'!P26</f>
        <v>#REF!</v>
      </c>
      <c r="R31" s="278" t="e">
        <f>'qly growth rates'!Q26</f>
        <v>#REF!</v>
      </c>
      <c r="S31" s="278" t="e">
        <f>'qly growth rates'!R26</f>
        <v>#REF!</v>
      </c>
      <c r="T31" s="278" t="e">
        <f>'qly growth rates'!S26</f>
        <v>#REF!</v>
      </c>
      <c r="U31" s="278" t="e">
        <f>'qly growth rates'!T26</f>
        <v>#REF!</v>
      </c>
      <c r="V31" s="278" t="e">
        <f>'qly growth rates'!U26</f>
        <v>#REF!</v>
      </c>
      <c r="W31" s="278" t="e">
        <f>'qly growth rates'!V26</f>
        <v>#REF!</v>
      </c>
      <c r="X31" s="283" t="e">
        <f>'qly growth rates'!W26</f>
        <v>#REF!</v>
      </c>
      <c r="Y31" s="293" t="e">
        <f>'qly growth rates'!X26</f>
        <v>#REF!</v>
      </c>
      <c r="Z31" s="50" t="e">
        <f>'qly growth rates'!Y26</f>
        <v>#REF!</v>
      </c>
      <c r="AC31" s="58" t="e">
        <f>'T1'!AC31/'T1'!AC30*100-100</f>
        <v>#REF!</v>
      </c>
      <c r="AD31" s="58" t="e">
        <f>'T1'!AD31/'T1'!AD30*100-100</f>
        <v>#REF!</v>
      </c>
      <c r="AE31" s="58" t="e">
        <f>'T1'!AE31/'T1'!AE30*100-100</f>
        <v>#REF!</v>
      </c>
    </row>
    <row r="32" spans="2:31" ht="18.75" customHeight="1">
      <c r="B32" s="1"/>
      <c r="C32" s="271" t="s">
        <v>65</v>
      </c>
      <c r="D32" s="266" t="e">
        <f>'qly growth rates'!C27</f>
        <v>#REF!</v>
      </c>
      <c r="E32" s="267" t="e">
        <f>'qly growth rates'!D27</f>
        <v>#REF!</v>
      </c>
      <c r="F32" s="266" t="e">
        <f>'qly growth rates'!E27</f>
        <v>#REF!</v>
      </c>
      <c r="G32" s="267" t="e">
        <f>'qly growth rates'!F27</f>
        <v>#REF!</v>
      </c>
      <c r="H32" s="268" t="e">
        <f>'qly growth rates'!G27</f>
        <v>#REF!</v>
      </c>
      <c r="I32" s="268" t="e">
        <f>'qly growth rates'!H27</f>
        <v>#REF!</v>
      </c>
      <c r="J32" s="268" t="e">
        <f>'qly growth rates'!I27</f>
        <v>#REF!</v>
      </c>
      <c r="K32" s="268" t="e">
        <f>'qly growth rates'!J27</f>
        <v>#REF!</v>
      </c>
      <c r="L32" s="268" t="e">
        <f>'qly growth rates'!K27</f>
        <v>#REF!</v>
      </c>
      <c r="M32" s="278" t="e">
        <f>'qly growth rates'!L27</f>
        <v>#REF!</v>
      </c>
      <c r="N32" s="278" t="e">
        <f>'qly growth rates'!M27</f>
        <v>#REF!</v>
      </c>
      <c r="O32" s="278" t="e">
        <f>'qly growth rates'!N27</f>
        <v>#REF!</v>
      </c>
      <c r="P32" s="278" t="e">
        <f>'qly growth rates'!O27</f>
        <v>#REF!</v>
      </c>
      <c r="Q32" s="278" t="e">
        <f>'qly growth rates'!P27</f>
        <v>#REF!</v>
      </c>
      <c r="R32" s="278" t="e">
        <f>'qly growth rates'!Q27</f>
        <v>#REF!</v>
      </c>
      <c r="S32" s="278" t="e">
        <f>'qly growth rates'!R27</f>
        <v>#REF!</v>
      </c>
      <c r="T32" s="278" t="e">
        <f>'qly growth rates'!S27</f>
        <v>#REF!</v>
      </c>
      <c r="U32" s="278" t="e">
        <f>'qly growth rates'!T27</f>
        <v>#REF!</v>
      </c>
      <c r="V32" s="278" t="e">
        <f>'qly growth rates'!U27</f>
        <v>#REF!</v>
      </c>
      <c r="W32" s="278" t="e">
        <f>'qly growth rates'!V27</f>
        <v>#REF!</v>
      </c>
      <c r="X32" s="283" t="e">
        <f>'qly growth rates'!W27</f>
        <v>#REF!</v>
      </c>
      <c r="Y32" s="293" t="e">
        <f>'qly growth rates'!X27</f>
        <v>#REF!</v>
      </c>
      <c r="Z32" s="50" t="e">
        <f>'qly growth rates'!Y27</f>
        <v>#REF!</v>
      </c>
      <c r="AC32" s="58" t="e">
        <f>'T1'!AC32/'T1'!AC31*100-100</f>
        <v>#REF!</v>
      </c>
      <c r="AD32" s="58" t="e">
        <f>'T1'!AD32/'T1'!AD31*100-100</f>
        <v>#REF!</v>
      </c>
      <c r="AE32" s="58" t="e">
        <f>'T1'!AE32/'T1'!AE31*100-100</f>
        <v>#REF!</v>
      </c>
    </row>
    <row r="33" spans="2:31" ht="18.75" hidden="1" customHeight="1">
      <c r="B33" s="1"/>
      <c r="C33" s="271" t="s">
        <v>66</v>
      </c>
      <c r="D33" s="266">
        <f>'qly growth rates'!C28</f>
        <v>0</v>
      </c>
      <c r="E33" s="267">
        <f>'qly growth rates'!D28</f>
        <v>0</v>
      </c>
      <c r="F33" s="266">
        <f>'qly growth rates'!E28</f>
        <v>0</v>
      </c>
      <c r="G33" s="267">
        <f>'qly growth rates'!F28</f>
        <v>0</v>
      </c>
      <c r="H33" s="268">
        <f>'qly growth rates'!G28</f>
        <v>0</v>
      </c>
      <c r="I33" s="268">
        <f>'qly growth rates'!H28</f>
        <v>0</v>
      </c>
      <c r="J33" s="268">
        <f>'qly growth rates'!I28</f>
        <v>0</v>
      </c>
      <c r="K33" s="268">
        <f>'qly growth rates'!J28</f>
        <v>0</v>
      </c>
      <c r="L33" s="268">
        <f>'qly growth rates'!K28</f>
        <v>0</v>
      </c>
      <c r="M33" s="278">
        <f>'qly growth rates'!L28</f>
        <v>0</v>
      </c>
      <c r="N33" s="278">
        <f>'qly growth rates'!M28</f>
        <v>0</v>
      </c>
      <c r="O33" s="278">
        <f>'qly growth rates'!N28</f>
        <v>0</v>
      </c>
      <c r="P33" s="278">
        <f>'qly growth rates'!O28</f>
        <v>0</v>
      </c>
      <c r="Q33" s="278">
        <f>'qly growth rates'!P28</f>
        <v>0</v>
      </c>
      <c r="R33" s="278">
        <f>'qly growth rates'!Q28</f>
        <v>0</v>
      </c>
      <c r="S33" s="278">
        <f>'qly growth rates'!R28</f>
        <v>0</v>
      </c>
      <c r="T33" s="278">
        <f>'qly growth rates'!S28</f>
        <v>0</v>
      </c>
      <c r="U33" s="278">
        <f>'qly growth rates'!T28</f>
        <v>0</v>
      </c>
      <c r="V33" s="278">
        <f>'qly growth rates'!U28</f>
        <v>0</v>
      </c>
      <c r="W33" s="278">
        <f>'qly growth rates'!V28</f>
        <v>0</v>
      </c>
      <c r="X33" s="283">
        <f>'qly growth rates'!W28</f>
        <v>0</v>
      </c>
      <c r="Y33" s="293">
        <f>'qly growth rates'!X28</f>
        <v>0</v>
      </c>
      <c r="Z33" s="50">
        <f>'qly growth rates'!Y28</f>
        <v>0</v>
      </c>
      <c r="AC33" s="58" t="e">
        <f>'T1'!AC33/'T1'!AC32*100-100</f>
        <v>#REF!</v>
      </c>
      <c r="AD33" s="58" t="e">
        <f>'T1'!AD33/'T1'!AD32*100-100</f>
        <v>#REF!</v>
      </c>
      <c r="AE33" s="58" t="e">
        <f>'T1'!AE33/'T1'!AE32*100-100</f>
        <v>#DIV/0!</v>
      </c>
    </row>
    <row r="34" spans="2:31" ht="18.75" hidden="1" customHeight="1">
      <c r="B34" s="1">
        <v>2012</v>
      </c>
      <c r="C34" s="271" t="s">
        <v>67</v>
      </c>
      <c r="D34" s="266">
        <f>'qly growth rates'!C29</f>
        <v>0</v>
      </c>
      <c r="E34" s="267">
        <f>'qly growth rates'!D29</f>
        <v>0</v>
      </c>
      <c r="F34" s="266">
        <f>'qly growth rates'!E29</f>
        <v>0</v>
      </c>
      <c r="G34" s="267">
        <f>'qly growth rates'!F29</f>
        <v>0</v>
      </c>
      <c r="H34" s="268">
        <f>'qly growth rates'!G29</f>
        <v>0</v>
      </c>
      <c r="I34" s="268">
        <f>'qly growth rates'!H29</f>
        <v>0</v>
      </c>
      <c r="J34" s="268">
        <f>'qly growth rates'!I29</f>
        <v>0</v>
      </c>
      <c r="K34" s="268">
        <f>'qly growth rates'!J29</f>
        <v>0</v>
      </c>
      <c r="L34" s="268">
        <f>'qly growth rates'!K29</f>
        <v>0</v>
      </c>
      <c r="M34" s="278">
        <f>'qly growth rates'!L29</f>
        <v>0</v>
      </c>
      <c r="N34" s="278">
        <f>'qly growth rates'!M29</f>
        <v>0</v>
      </c>
      <c r="O34" s="278">
        <f>'qly growth rates'!N29</f>
        <v>0</v>
      </c>
      <c r="P34" s="278">
        <f>'qly growth rates'!O29</f>
        <v>0</v>
      </c>
      <c r="Q34" s="278">
        <f>'qly growth rates'!P29</f>
        <v>0</v>
      </c>
      <c r="R34" s="278">
        <f>'qly growth rates'!Q29</f>
        <v>0</v>
      </c>
      <c r="S34" s="278">
        <f>'qly growth rates'!R29</f>
        <v>0</v>
      </c>
      <c r="T34" s="278">
        <f>'qly growth rates'!S29</f>
        <v>0</v>
      </c>
      <c r="U34" s="278">
        <f>'qly growth rates'!T29</f>
        <v>0</v>
      </c>
      <c r="V34" s="278">
        <f>'qly growth rates'!U29</f>
        <v>0</v>
      </c>
      <c r="W34" s="278">
        <f>'qly growth rates'!V29</f>
        <v>0</v>
      </c>
      <c r="X34" s="283">
        <f>'qly growth rates'!W29</f>
        <v>0</v>
      </c>
      <c r="Y34" s="293">
        <f>'qly growth rates'!X29</f>
        <v>0</v>
      </c>
      <c r="Z34" s="50">
        <f>'qly growth rates'!Y29</f>
        <v>0</v>
      </c>
      <c r="AC34" s="58"/>
      <c r="AD34" s="58"/>
      <c r="AE34" s="58"/>
    </row>
    <row r="35" spans="2:31" ht="6" customHeight="1">
      <c r="B35" s="33"/>
      <c r="C35" s="33"/>
      <c r="D35" s="314"/>
      <c r="E35" s="314"/>
      <c r="F35" s="314"/>
      <c r="G35" s="314"/>
      <c r="H35" s="314"/>
      <c r="I35" s="314"/>
      <c r="J35" s="314"/>
      <c r="K35" s="314"/>
      <c r="L35" s="314"/>
      <c r="M35" s="314"/>
      <c r="N35" s="314"/>
      <c r="O35" s="314"/>
      <c r="P35" s="314"/>
      <c r="Q35" s="314"/>
      <c r="R35" s="314"/>
      <c r="S35" s="314"/>
      <c r="T35" s="314"/>
      <c r="U35" s="314"/>
      <c r="V35" s="314"/>
      <c r="W35" s="314"/>
      <c r="X35" s="317"/>
      <c r="Y35" s="318"/>
      <c r="Z35" s="317"/>
      <c r="AC35" s="58"/>
      <c r="AD35" s="58"/>
      <c r="AE35" s="58"/>
    </row>
    <row r="36" spans="2:31" ht="18.75" customHeight="1">
      <c r="B36" s="36" t="s">
        <v>68</v>
      </c>
      <c r="C36" s="1"/>
      <c r="D36" s="315"/>
      <c r="E36" s="315"/>
      <c r="F36" s="315"/>
      <c r="G36" s="315"/>
      <c r="H36" s="315"/>
      <c r="I36" s="315"/>
      <c r="J36" s="315"/>
      <c r="K36" s="315"/>
      <c r="L36" s="315"/>
      <c r="M36" s="315"/>
      <c r="N36" s="315"/>
      <c r="O36" s="315"/>
      <c r="P36" s="315"/>
      <c r="Q36" s="315"/>
      <c r="R36" s="315"/>
      <c r="S36" s="315"/>
      <c r="T36" s="315"/>
      <c r="U36" s="315"/>
      <c r="V36" s="315"/>
      <c r="W36" s="315"/>
      <c r="X36" s="50"/>
      <c r="Y36" s="319"/>
      <c r="Z36" s="50"/>
      <c r="AC36" s="58"/>
      <c r="AD36" s="58"/>
      <c r="AE36" s="58"/>
    </row>
    <row r="37" spans="2:31" ht="3" customHeight="1">
      <c r="D37" s="316"/>
      <c r="E37" s="63"/>
      <c r="F37" s="63"/>
      <c r="G37" s="63"/>
      <c r="H37" s="63"/>
      <c r="I37" s="63"/>
      <c r="J37" s="63"/>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3.8"/>
  <cols>
    <col min="1" max="1" width="0.44140625" style="13" customWidth="1"/>
    <col min="2" max="2" width="6" style="13" customWidth="1"/>
    <col min="3" max="3" width="5" style="13" customWidth="1"/>
    <col min="4" max="7" width="6.44140625" style="13" customWidth="1"/>
    <col min="8" max="8" width="9.44140625" style="13" customWidth="1"/>
    <col min="9" max="13" width="7.109375" style="13" customWidth="1"/>
    <col min="14" max="14" width="10.88671875" style="13" customWidth="1"/>
    <col min="15" max="25" width="7.109375" style="13" customWidth="1"/>
    <col min="26" max="26" width="9.44140625" style="13" customWidth="1"/>
    <col min="27" max="27" width="10.109375" style="13" customWidth="1"/>
    <col min="28" max="28" width="0.44140625" style="13" customWidth="1"/>
    <col min="29" max="31" width="9.109375" style="13" customWidth="1"/>
    <col min="32" max="36" width="6.44140625" style="13" customWidth="1"/>
    <col min="37" max="37" width="9.109375" style="13" customWidth="1"/>
    <col min="38" max="42" width="5.44140625" style="13" customWidth="1"/>
    <col min="43" max="43" width="9.109375" style="13" customWidth="1"/>
    <col min="44" max="54" width="5.88671875" style="13" customWidth="1"/>
    <col min="55" max="248" width="9.109375" style="13" customWidth="1"/>
    <col min="249" max="249" width="6" style="13" customWidth="1"/>
    <col min="250" max="250" width="3.44140625" style="13" customWidth="1"/>
    <col min="251" max="251" width="8.109375" style="13" customWidth="1"/>
    <col min="252" max="254" width="6.44140625" style="13" customWidth="1"/>
    <col min="255" max="255" width="6.109375" style="13" customWidth="1"/>
    <col min="256" max="16384" width="8" style="13"/>
  </cols>
  <sheetData>
    <row r="1" spans="2:54" ht="39" customHeight="1">
      <c r="B1" s="258" t="s">
        <v>32</v>
      </c>
      <c r="D1" s="12"/>
      <c r="E1" s="12"/>
      <c r="F1" s="12"/>
      <c r="G1" s="12"/>
      <c r="H1" s="12"/>
      <c r="I1" s="12"/>
      <c r="J1" s="12"/>
      <c r="K1" s="12"/>
      <c r="L1" s="12"/>
    </row>
    <row r="2" spans="2:54" ht="14.4">
      <c r="B2" s="193"/>
      <c r="C2" s="67"/>
      <c r="D2" s="790" t="s">
        <v>33</v>
      </c>
      <c r="E2" s="791"/>
      <c r="F2" s="791"/>
      <c r="G2" s="791"/>
      <c r="H2" s="792"/>
      <c r="I2" s="790" t="s">
        <v>34</v>
      </c>
      <c r="J2" s="793"/>
      <c r="K2" s="793"/>
      <c r="L2" s="793"/>
      <c r="M2" s="793"/>
      <c r="N2" s="794"/>
      <c r="O2" s="790" t="s">
        <v>35</v>
      </c>
      <c r="P2" s="793"/>
      <c r="Q2" s="793"/>
      <c r="R2" s="793"/>
      <c r="S2" s="793"/>
      <c r="T2" s="793"/>
      <c r="U2" s="793"/>
      <c r="V2" s="793"/>
      <c r="W2" s="793"/>
      <c r="X2" s="793"/>
      <c r="Y2" s="793"/>
      <c r="Z2" s="794"/>
      <c r="AA2" s="795" t="s">
        <v>58</v>
      </c>
      <c r="AB2" s="372"/>
    </row>
    <row r="3" spans="2:54" s="12" customFormat="1" ht="106.5" customHeight="1">
      <c r="B3" s="420" t="s">
        <v>36</v>
      </c>
      <c r="C3" s="420" t="s">
        <v>37</v>
      </c>
      <c r="D3" s="421" t="s">
        <v>38</v>
      </c>
      <c r="E3" s="421" t="s">
        <v>39</v>
      </c>
      <c r="F3" s="421" t="s">
        <v>40</v>
      </c>
      <c r="G3" s="421" t="s">
        <v>41</v>
      </c>
      <c r="H3" s="422" t="s">
        <v>73</v>
      </c>
      <c r="I3" s="423" t="s">
        <v>42</v>
      </c>
      <c r="J3" s="424" t="s">
        <v>43</v>
      </c>
      <c r="K3" s="423" t="s">
        <v>44</v>
      </c>
      <c r="L3" s="423" t="s">
        <v>45</v>
      </c>
      <c r="M3" s="424" t="s">
        <v>46</v>
      </c>
      <c r="N3" s="425" t="s">
        <v>73</v>
      </c>
      <c r="O3" s="426" t="s">
        <v>47</v>
      </c>
      <c r="P3" s="426" t="s">
        <v>48</v>
      </c>
      <c r="Q3" s="426" t="s">
        <v>49</v>
      </c>
      <c r="R3" s="426" t="s">
        <v>50</v>
      </c>
      <c r="S3" s="426" t="s">
        <v>51</v>
      </c>
      <c r="T3" s="426" t="s">
        <v>52</v>
      </c>
      <c r="U3" s="426" t="s">
        <v>53</v>
      </c>
      <c r="V3" s="426" t="s">
        <v>54</v>
      </c>
      <c r="W3" s="426" t="s">
        <v>55</v>
      </c>
      <c r="X3" s="426" t="s">
        <v>56</v>
      </c>
      <c r="Y3" s="426" t="s">
        <v>57</v>
      </c>
      <c r="Z3" s="427" t="s">
        <v>73</v>
      </c>
      <c r="AA3" s="796"/>
      <c r="AB3" s="2"/>
    </row>
    <row r="4" spans="2:54" s="320" customFormat="1" ht="12">
      <c r="B4" s="321"/>
      <c r="C4" s="322"/>
      <c r="D4" s="457">
        <v>1</v>
      </c>
      <c r="E4" s="458">
        <v>2</v>
      </c>
      <c r="F4" s="457">
        <v>3</v>
      </c>
      <c r="G4" s="458">
        <v>4</v>
      </c>
      <c r="H4" s="457" t="s">
        <v>74</v>
      </c>
      <c r="I4" s="459">
        <v>6</v>
      </c>
      <c r="J4" s="460">
        <v>7</v>
      </c>
      <c r="K4" s="461">
        <v>8</v>
      </c>
      <c r="L4" s="459">
        <v>9</v>
      </c>
      <c r="M4" s="462">
        <v>10</v>
      </c>
      <c r="N4" s="460" t="s">
        <v>75</v>
      </c>
      <c r="O4" s="463">
        <v>11</v>
      </c>
      <c r="P4" s="464">
        <v>12</v>
      </c>
      <c r="Q4" s="463">
        <v>13</v>
      </c>
      <c r="R4" s="464">
        <v>14</v>
      </c>
      <c r="S4" s="463">
        <v>15</v>
      </c>
      <c r="T4" s="464">
        <v>16</v>
      </c>
      <c r="U4" s="463">
        <v>17</v>
      </c>
      <c r="V4" s="464">
        <v>18</v>
      </c>
      <c r="W4" s="463">
        <v>19</v>
      </c>
      <c r="X4" s="464">
        <v>20</v>
      </c>
      <c r="Y4" s="463">
        <v>21</v>
      </c>
      <c r="Z4" s="463" t="s">
        <v>76</v>
      </c>
      <c r="AA4" s="465" t="s">
        <v>77</v>
      </c>
      <c r="AB4" s="56"/>
    </row>
    <row r="5" spans="2:54" s="320" customFormat="1" ht="9" customHeight="1">
      <c r="B5" s="323"/>
      <c r="C5" s="324"/>
      <c r="D5" s="325"/>
      <c r="E5" s="326"/>
      <c r="F5" s="325"/>
      <c r="G5" s="326"/>
      <c r="H5" s="327"/>
      <c r="I5" s="345"/>
      <c r="J5" s="346"/>
      <c r="K5" s="345"/>
      <c r="L5" s="347"/>
      <c r="M5" s="348"/>
      <c r="N5" s="346"/>
      <c r="O5" s="349"/>
      <c r="P5" s="350"/>
      <c r="Q5" s="349"/>
      <c r="R5" s="350"/>
      <c r="S5" s="349"/>
      <c r="T5" s="350"/>
      <c r="U5" s="349"/>
      <c r="V5" s="350"/>
      <c r="W5" s="349"/>
      <c r="X5" s="350"/>
      <c r="Y5" s="349"/>
      <c r="Z5" s="349"/>
      <c r="AA5" s="373"/>
      <c r="AB5" s="56"/>
      <c r="AF5" s="374"/>
      <c r="AG5" s="374" t="str">
        <f>D3</f>
        <v>Crops &amp; Cocoa</v>
      </c>
      <c r="AH5" s="374" t="str">
        <f>E3</f>
        <v>Livestock</v>
      </c>
      <c r="AI5" s="374" t="str">
        <f>F3</f>
        <v>Forestry</v>
      </c>
      <c r="AJ5" s="374" t="str">
        <f>G3</f>
        <v>Fishing</v>
      </c>
      <c r="AK5" s="374"/>
      <c r="AL5" s="374" t="str">
        <f>I3</f>
        <v>Mining 
and Quarrying</v>
      </c>
      <c r="AM5" s="374" t="str">
        <f>J3</f>
        <v xml:space="preserve"> Manufacturing</v>
      </c>
      <c r="AN5" s="374" t="str">
        <f>K3</f>
        <v xml:space="preserve">Electricity 
</v>
      </c>
      <c r="AO5" s="374" t="str">
        <f>L3</f>
        <v>Water &amp; Sewerage</v>
      </c>
      <c r="AP5" s="374" t="str">
        <f>M3</f>
        <v xml:space="preserve"> Construction</v>
      </c>
      <c r="AQ5" s="374"/>
      <c r="AR5" s="374" t="str">
        <f t="shared" ref="AR5:BB5" si="0">O3</f>
        <v>Trade; Repair Of Vehicles, Household Goods</v>
      </c>
      <c r="AS5" s="374" t="str">
        <f t="shared" si="0"/>
        <v>Hotels And Restaurants</v>
      </c>
      <c r="AT5" s="374" t="str">
        <f t="shared" si="0"/>
        <v>Transport &amp; Storage</v>
      </c>
      <c r="AU5" s="374" t="str">
        <f t="shared" si="0"/>
        <v>Information &amp; Communication</v>
      </c>
      <c r="AV5" s="374" t="str">
        <f t="shared" si="0"/>
        <v xml:space="preserve"> Financial &amp; Insurance Activities</v>
      </c>
      <c r="AW5" s="374" t="str">
        <f t="shared" si="0"/>
        <v>Real Estate Activities</v>
      </c>
      <c r="AX5" s="374" t="str">
        <f t="shared" si="0"/>
        <v>Business &amp; other Services Activities</v>
      </c>
      <c r="AY5" s="374" t="str">
        <f t="shared" si="0"/>
        <v>Public Administration</v>
      </c>
      <c r="AZ5" s="374" t="str">
        <f t="shared" si="0"/>
        <v>Education</v>
      </c>
      <c r="BA5" s="374" t="str">
        <f t="shared" si="0"/>
        <v>Health</v>
      </c>
      <c r="BB5" s="374" t="str">
        <f t="shared" si="0"/>
        <v xml:space="preserve"> Other  Personal Service  Activities</v>
      </c>
    </row>
    <row r="6" spans="2:54" ht="24.75" customHeight="1">
      <c r="B6" s="328">
        <v>2006</v>
      </c>
      <c r="C6" s="87"/>
      <c r="D6" s="329">
        <v>3793.6819574757301</v>
      </c>
      <c r="E6" s="330">
        <v>437.09725333260502</v>
      </c>
      <c r="F6" s="331">
        <v>736.00308898936498</v>
      </c>
      <c r="G6" s="332">
        <v>448.251528056187</v>
      </c>
      <c r="H6" s="333">
        <f>SUM(D6:G6)</f>
        <v>5415.0338278538875</v>
      </c>
      <c r="I6" s="351">
        <v>497.44519969573003</v>
      </c>
      <c r="J6" s="352">
        <v>1823.4832603298701</v>
      </c>
      <c r="K6" s="351">
        <v>142.71911509884299</v>
      </c>
      <c r="L6" s="353">
        <v>224.361360030822</v>
      </c>
      <c r="M6" s="351">
        <v>1016.27444160192</v>
      </c>
      <c r="N6" s="352">
        <f>SUM(I6:M6)</f>
        <v>3704.2833767571851</v>
      </c>
      <c r="O6" s="354">
        <v>1140.69923531022</v>
      </c>
      <c r="P6" s="355">
        <v>894.08203413493095</v>
      </c>
      <c r="Q6" s="354">
        <v>2357.2216847258701</v>
      </c>
      <c r="R6" s="355">
        <v>483.03722895626902</v>
      </c>
      <c r="S6" s="354">
        <v>472.85610000000003</v>
      </c>
      <c r="T6" s="355">
        <v>391.4</v>
      </c>
      <c r="U6" s="354">
        <v>522.52707483695099</v>
      </c>
      <c r="V6" s="355">
        <v>862.13806675830995</v>
      </c>
      <c r="W6" s="354">
        <v>654.95995300000004</v>
      </c>
      <c r="X6" s="363">
        <v>249.83920972583701</v>
      </c>
      <c r="Y6" s="354">
        <v>661.615525987414</v>
      </c>
      <c r="Z6" s="354">
        <f>SUM(O6:Y6)</f>
        <v>8690.376113435801</v>
      </c>
      <c r="AA6" s="375">
        <f t="shared" ref="AA6:AA36" si="1">D6+E6+F6+G6+I6+J6+K6+L6+M6+O6+P6+Q6+R6+S6+T6+U6+V6+W6+X6+Y6</f>
        <v>17809.693318046877</v>
      </c>
      <c r="AB6" s="284"/>
      <c r="AF6" s="376" t="s">
        <v>78</v>
      </c>
      <c r="AG6" s="382" t="e">
        <f>D12</f>
        <v>#REF!</v>
      </c>
      <c r="AH6" s="382" t="e">
        <f>E12</f>
        <v>#REF!</v>
      </c>
      <c r="AI6" s="382" t="e">
        <f>F12</f>
        <v>#REF!</v>
      </c>
      <c r="AJ6" s="382" t="e">
        <f>G12</f>
        <v>#REF!</v>
      </c>
      <c r="AK6" s="382"/>
      <c r="AL6" s="382" t="e">
        <f>I12</f>
        <v>#REF!</v>
      </c>
      <c r="AM6" s="382" t="e">
        <f>J12</f>
        <v>#REF!</v>
      </c>
      <c r="AN6" s="382" t="e">
        <f>K12</f>
        <v>#REF!</v>
      </c>
      <c r="AO6" s="382" t="e">
        <f>L12</f>
        <v>#REF!</v>
      </c>
      <c r="AP6" s="382" t="e">
        <f>M12</f>
        <v>#REF!</v>
      </c>
      <c r="AQ6" s="382"/>
      <c r="AR6" s="382" t="e">
        <f t="shared" ref="AR6:BB6" si="2">O12</f>
        <v>#REF!</v>
      </c>
      <c r="AS6" s="382" t="e">
        <f t="shared" si="2"/>
        <v>#REF!</v>
      </c>
      <c r="AT6" s="382" t="e">
        <f t="shared" si="2"/>
        <v>#REF!</v>
      </c>
      <c r="AU6" s="382" t="e">
        <f t="shared" si="2"/>
        <v>#REF!</v>
      </c>
      <c r="AV6" s="382" t="e">
        <f t="shared" si="2"/>
        <v>#REF!</v>
      </c>
      <c r="AW6" s="382" t="e">
        <f t="shared" si="2"/>
        <v>#REF!</v>
      </c>
      <c r="AX6" s="382" t="e">
        <f t="shared" si="2"/>
        <v>#REF!</v>
      </c>
      <c r="AY6" s="382" t="e">
        <f t="shared" si="2"/>
        <v>#REF!</v>
      </c>
      <c r="AZ6" s="382" t="e">
        <f t="shared" si="2"/>
        <v>#REF!</v>
      </c>
      <c r="BA6" s="382" t="e">
        <f t="shared" si="2"/>
        <v>#REF!</v>
      </c>
      <c r="BB6" s="382" t="e">
        <f t="shared" si="2"/>
        <v>#REF!</v>
      </c>
    </row>
    <row r="7" spans="2:54" ht="20.25" customHeight="1">
      <c r="B7" s="328">
        <v>2007</v>
      </c>
      <c r="C7" s="87"/>
      <c r="D7" s="329">
        <v>3742.5960471347798</v>
      </c>
      <c r="E7" s="330">
        <v>457.779151031818</v>
      </c>
      <c r="F7" s="331">
        <v>705.88126916661304</v>
      </c>
      <c r="G7" s="333">
        <v>415.765625221427</v>
      </c>
      <c r="H7" s="333">
        <f t="shared" ref="H7:H36" si="3">SUM(D7:G7)</f>
        <v>5322.0220925546382</v>
      </c>
      <c r="I7" s="351">
        <v>531.58029611332904</v>
      </c>
      <c r="J7" s="352">
        <v>1801.3122840461201</v>
      </c>
      <c r="K7" s="351">
        <v>118.15348396860399</v>
      </c>
      <c r="L7" s="353">
        <v>226.96636816948899</v>
      </c>
      <c r="M7" s="351">
        <v>1251.5619102452099</v>
      </c>
      <c r="N7" s="352">
        <f t="shared" ref="N7:N36" si="4">SUM(I7:M7)</f>
        <v>3929.5743425427527</v>
      </c>
      <c r="O7" s="354">
        <v>1202.6216724278099</v>
      </c>
      <c r="P7" s="355">
        <v>916.59233209358695</v>
      </c>
      <c r="Q7" s="354">
        <v>2573.4037110869299</v>
      </c>
      <c r="R7" s="355">
        <v>502.841755343476</v>
      </c>
      <c r="S7" s="354">
        <v>559.76896800603299</v>
      </c>
      <c r="T7" s="355">
        <v>400.79360000000003</v>
      </c>
      <c r="U7" s="354">
        <v>542.72236620534898</v>
      </c>
      <c r="V7" s="355">
        <v>959.55966830199895</v>
      </c>
      <c r="W7" s="354">
        <v>720.45594830000005</v>
      </c>
      <c r="X7" s="363">
        <v>259.27272368374099</v>
      </c>
      <c r="Y7" s="354">
        <v>720.31677691726304</v>
      </c>
      <c r="Z7" s="354">
        <f t="shared" ref="Z7:Z36" si="5">SUM(O7:Y7)</f>
        <v>9358.3495223661885</v>
      </c>
      <c r="AA7" s="375">
        <f t="shared" si="1"/>
        <v>18609.94595746358</v>
      </c>
      <c r="AB7" s="284"/>
      <c r="AF7" s="374" t="s">
        <v>79</v>
      </c>
      <c r="AG7" s="382" t="e">
        <f t="shared" ref="AG7:AG28" si="6">D13</f>
        <v>#REF!</v>
      </c>
      <c r="AH7" s="382" t="e">
        <f t="shared" ref="AH7:AH28" si="7">E13</f>
        <v>#REF!</v>
      </c>
      <c r="AI7" s="382" t="e">
        <f t="shared" ref="AI7:AI28" si="8">F13</f>
        <v>#REF!</v>
      </c>
      <c r="AJ7" s="382" t="e">
        <f t="shared" ref="AJ7:AJ28" si="9">G13</f>
        <v>#REF!</v>
      </c>
      <c r="AL7" s="382" t="e">
        <f t="shared" ref="AL7:AL28" si="10">I13</f>
        <v>#REF!</v>
      </c>
      <c r="AM7" s="382" t="e">
        <f t="shared" ref="AM7:AM28" si="11">J13</f>
        <v>#REF!</v>
      </c>
      <c r="AN7" s="382" t="e">
        <f t="shared" ref="AN7:AN28" si="12">K13</f>
        <v>#REF!</v>
      </c>
      <c r="AO7" s="382" t="e">
        <f t="shared" ref="AO7:AO28" si="13">L13</f>
        <v>#REF!</v>
      </c>
      <c r="AP7" s="382" t="e">
        <f t="shared" ref="AP7:AP28" si="14">M13</f>
        <v>#REF!</v>
      </c>
      <c r="AR7" s="382" t="e">
        <f t="shared" ref="AR7:AR28" si="15">O13</f>
        <v>#REF!</v>
      </c>
      <c r="AS7" s="382" t="e">
        <f t="shared" ref="AS7:AS28" si="16">P13</f>
        <v>#REF!</v>
      </c>
      <c r="AT7" s="382" t="e">
        <f t="shared" ref="AT7:AT28" si="17">Q13</f>
        <v>#REF!</v>
      </c>
      <c r="AU7" s="382" t="e">
        <f t="shared" ref="AU7:AU28" si="18">R13</f>
        <v>#REF!</v>
      </c>
      <c r="AV7" s="382" t="e">
        <f t="shared" ref="AV7:AV28" si="19">S13</f>
        <v>#REF!</v>
      </c>
      <c r="AW7" s="382" t="e">
        <f t="shared" ref="AW7:AW28" si="20">T13</f>
        <v>#REF!</v>
      </c>
      <c r="AX7" s="382" t="e">
        <f t="shared" ref="AX7:AX28" si="21">U13</f>
        <v>#REF!</v>
      </c>
      <c r="AY7" s="382" t="e">
        <f t="shared" ref="AY7:AY28" si="22">V13</f>
        <v>#REF!</v>
      </c>
      <c r="AZ7" s="382" t="e">
        <f t="shared" ref="AZ7:AZ28" si="23">W13</f>
        <v>#REF!</v>
      </c>
      <c r="BA7" s="382" t="e">
        <f t="shared" ref="BA7:BA28" si="24">X13</f>
        <v>#REF!</v>
      </c>
      <c r="BB7" s="382" t="e">
        <f t="shared" ref="BB7:BB28" si="25">Y13</f>
        <v>#REF!</v>
      </c>
    </row>
    <row r="8" spans="2:54" ht="20.25" customHeight="1">
      <c r="B8" s="328">
        <v>2008</v>
      </c>
      <c r="C8" s="87"/>
      <c r="D8" s="329">
        <v>4064.4593071883701</v>
      </c>
      <c r="E8" s="330">
        <v>481.14404086167298</v>
      </c>
      <c r="F8" s="331">
        <v>682.44508318328496</v>
      </c>
      <c r="G8" s="333">
        <v>488.02891963837999</v>
      </c>
      <c r="H8" s="333">
        <f t="shared" si="3"/>
        <v>5716.0773508717075</v>
      </c>
      <c r="I8" s="351">
        <v>544.44120883450603</v>
      </c>
      <c r="J8" s="352">
        <v>1867.96940158077</v>
      </c>
      <c r="K8" s="351">
        <v>141.10301794833299</v>
      </c>
      <c r="L8" s="353">
        <v>228.88780012856199</v>
      </c>
      <c r="M8" s="351">
        <v>1739.4644186804801</v>
      </c>
      <c r="N8" s="352">
        <f t="shared" si="4"/>
        <v>4521.8658471726512</v>
      </c>
      <c r="O8" s="354">
        <v>1316.9256762063701</v>
      </c>
      <c r="P8" s="355">
        <v>999.77812513400102</v>
      </c>
      <c r="Q8" s="354">
        <v>2671.91000228652</v>
      </c>
      <c r="R8" s="355">
        <v>600.89589763545405</v>
      </c>
      <c r="S8" s="354">
        <v>620.12126920962805</v>
      </c>
      <c r="T8" s="355">
        <v>410.41264640000003</v>
      </c>
      <c r="U8" s="354">
        <v>532.786962893809</v>
      </c>
      <c r="V8" s="355">
        <v>1081.75101716923</v>
      </c>
      <c r="W8" s="354">
        <v>814.29858208688995</v>
      </c>
      <c r="X8" s="363">
        <v>270.78237328235002</v>
      </c>
      <c r="Y8" s="354">
        <v>786.30765372768701</v>
      </c>
      <c r="Z8" s="354">
        <f t="shared" si="5"/>
        <v>10105.97020603194</v>
      </c>
      <c r="AA8" s="375">
        <f t="shared" si="1"/>
        <v>20343.913404076295</v>
      </c>
      <c r="AB8" s="284"/>
      <c r="AF8" s="374" t="s">
        <v>80</v>
      </c>
      <c r="AG8" s="382" t="e">
        <f t="shared" si="6"/>
        <v>#REF!</v>
      </c>
      <c r="AH8" s="382" t="e">
        <f t="shared" si="7"/>
        <v>#REF!</v>
      </c>
      <c r="AI8" s="382" t="e">
        <f t="shared" si="8"/>
        <v>#REF!</v>
      </c>
      <c r="AJ8" s="382" t="e">
        <f t="shared" si="9"/>
        <v>#REF!</v>
      </c>
      <c r="AL8" s="382" t="e">
        <f t="shared" si="10"/>
        <v>#REF!</v>
      </c>
      <c r="AM8" s="382" t="e">
        <f t="shared" si="11"/>
        <v>#REF!</v>
      </c>
      <c r="AN8" s="382" t="e">
        <f t="shared" si="12"/>
        <v>#REF!</v>
      </c>
      <c r="AO8" s="382" t="e">
        <f t="shared" si="13"/>
        <v>#REF!</v>
      </c>
      <c r="AP8" s="382" t="e">
        <f t="shared" si="14"/>
        <v>#REF!</v>
      </c>
      <c r="AR8" s="382" t="e">
        <f t="shared" si="15"/>
        <v>#REF!</v>
      </c>
      <c r="AS8" s="382" t="e">
        <f t="shared" si="16"/>
        <v>#REF!</v>
      </c>
      <c r="AT8" s="382" t="e">
        <f t="shared" si="17"/>
        <v>#REF!</v>
      </c>
      <c r="AU8" s="382" t="e">
        <f t="shared" si="18"/>
        <v>#REF!</v>
      </c>
      <c r="AV8" s="382" t="e">
        <f t="shared" si="19"/>
        <v>#REF!</v>
      </c>
      <c r="AW8" s="382" t="e">
        <f t="shared" si="20"/>
        <v>#REF!</v>
      </c>
      <c r="AX8" s="382" t="e">
        <f t="shared" si="21"/>
        <v>#REF!</v>
      </c>
      <c r="AY8" s="382" t="e">
        <f t="shared" si="22"/>
        <v>#REF!</v>
      </c>
      <c r="AZ8" s="382" t="e">
        <f t="shared" si="23"/>
        <v>#REF!</v>
      </c>
      <c r="BA8" s="382" t="e">
        <f t="shared" si="24"/>
        <v>#REF!</v>
      </c>
      <c r="BB8" s="382" t="e">
        <f t="shared" si="25"/>
        <v>#REF!</v>
      </c>
    </row>
    <row r="9" spans="2:54" ht="20.25" customHeight="1">
      <c r="B9" s="328">
        <v>2009</v>
      </c>
      <c r="C9" s="87"/>
      <c r="D9" s="329">
        <v>4479.4262706341497</v>
      </c>
      <c r="E9" s="330">
        <v>502.15328993483001</v>
      </c>
      <c r="F9" s="329">
        <v>687.36015399999997</v>
      </c>
      <c r="G9" s="333">
        <v>460.15532840140901</v>
      </c>
      <c r="H9" s="333">
        <f t="shared" si="3"/>
        <v>6129.0950429703889</v>
      </c>
      <c r="I9" s="351">
        <v>581.20000100000004</v>
      </c>
      <c r="J9" s="352">
        <v>1843.5798967413</v>
      </c>
      <c r="K9" s="351">
        <v>151.69193847708101</v>
      </c>
      <c r="L9" s="353">
        <v>246.397948406452</v>
      </c>
      <c r="M9" s="351">
        <v>1901.8527360537901</v>
      </c>
      <c r="N9" s="352">
        <f t="shared" si="4"/>
        <v>4724.7225206786225</v>
      </c>
      <c r="O9" s="354">
        <v>1387.9310089999999</v>
      </c>
      <c r="P9" s="355">
        <v>962.00084100000004</v>
      </c>
      <c r="Q9" s="354">
        <v>2790.1362986905001</v>
      </c>
      <c r="R9" s="355">
        <v>624.164716</v>
      </c>
      <c r="S9" s="354">
        <v>677.93816802119295</v>
      </c>
      <c r="T9" s="355">
        <v>420.26254991360003</v>
      </c>
      <c r="U9" s="354">
        <v>524.52843702752102</v>
      </c>
      <c r="V9" s="355">
        <v>1208.1798796532601</v>
      </c>
      <c r="W9" s="354">
        <v>914.89015573904601</v>
      </c>
      <c r="X9" s="363">
        <v>311.81224933890701</v>
      </c>
      <c r="Y9" s="354">
        <v>845.05032453228</v>
      </c>
      <c r="Z9" s="354">
        <f t="shared" si="5"/>
        <v>10666.894628916307</v>
      </c>
      <c r="AA9" s="375">
        <f t="shared" si="1"/>
        <v>21520.712192565315</v>
      </c>
      <c r="AB9" s="284"/>
      <c r="AF9" s="374" t="s">
        <v>81</v>
      </c>
      <c r="AG9" s="382" t="e">
        <f t="shared" si="6"/>
        <v>#REF!</v>
      </c>
      <c r="AH9" s="382" t="e">
        <f t="shared" si="7"/>
        <v>#REF!</v>
      </c>
      <c r="AI9" s="382" t="e">
        <f t="shared" si="8"/>
        <v>#REF!</v>
      </c>
      <c r="AJ9" s="382" t="e">
        <f t="shared" si="9"/>
        <v>#REF!</v>
      </c>
      <c r="AL9" s="382" t="e">
        <f t="shared" si="10"/>
        <v>#REF!</v>
      </c>
      <c r="AM9" s="382" t="e">
        <f t="shared" si="11"/>
        <v>#REF!</v>
      </c>
      <c r="AN9" s="382" t="e">
        <f t="shared" si="12"/>
        <v>#REF!</v>
      </c>
      <c r="AO9" s="382" t="e">
        <f t="shared" si="13"/>
        <v>#REF!</v>
      </c>
      <c r="AP9" s="382" t="e">
        <f t="shared" si="14"/>
        <v>#REF!</v>
      </c>
      <c r="AR9" s="382" t="e">
        <f t="shared" si="15"/>
        <v>#REF!</v>
      </c>
      <c r="AS9" s="382" t="e">
        <f t="shared" si="16"/>
        <v>#REF!</v>
      </c>
      <c r="AT9" s="382" t="e">
        <f t="shared" si="17"/>
        <v>#REF!</v>
      </c>
      <c r="AU9" s="382" t="e">
        <f t="shared" si="18"/>
        <v>#REF!</v>
      </c>
      <c r="AV9" s="382" t="e">
        <f t="shared" si="19"/>
        <v>#REF!</v>
      </c>
      <c r="AW9" s="382" t="e">
        <f t="shared" si="20"/>
        <v>#REF!</v>
      </c>
      <c r="AX9" s="382" t="e">
        <f t="shared" si="21"/>
        <v>#REF!</v>
      </c>
      <c r="AY9" s="382" t="e">
        <f t="shared" si="22"/>
        <v>#REF!</v>
      </c>
      <c r="AZ9" s="382" t="e">
        <f t="shared" si="23"/>
        <v>#REF!</v>
      </c>
      <c r="BA9" s="382" t="e">
        <f t="shared" si="24"/>
        <v>#REF!</v>
      </c>
      <c r="BB9" s="382" t="e">
        <f t="shared" si="25"/>
        <v>#REF!</v>
      </c>
    </row>
    <row r="10" spans="2:54" ht="20.25" customHeight="1">
      <c r="B10" s="328">
        <v>2010</v>
      </c>
      <c r="D10" s="330">
        <v>4703.3999990000002</v>
      </c>
      <c r="E10" s="330">
        <v>525.500001</v>
      </c>
      <c r="F10" s="329">
        <v>756.58618000000001</v>
      </c>
      <c r="G10" s="330">
        <v>467.01504999999997</v>
      </c>
      <c r="H10" s="333">
        <f t="shared" si="3"/>
        <v>6452.5012300000008</v>
      </c>
      <c r="I10" s="351">
        <v>625.61985600000003</v>
      </c>
      <c r="J10" s="352">
        <v>1983.7</v>
      </c>
      <c r="K10" s="351">
        <v>170.28971799999999</v>
      </c>
      <c r="L10" s="352">
        <v>259.36776900000001</v>
      </c>
      <c r="M10" s="351">
        <v>1949.39905445513</v>
      </c>
      <c r="N10" s="352">
        <f t="shared" si="4"/>
        <v>4988.3763974551302</v>
      </c>
      <c r="O10" s="354">
        <v>1573.0945220000001</v>
      </c>
      <c r="P10" s="355">
        <v>987.857213</v>
      </c>
      <c r="Q10" s="354">
        <v>3014.3079710000002</v>
      </c>
      <c r="R10" s="355">
        <v>776.90601500000002</v>
      </c>
      <c r="S10" s="354">
        <v>791.49056399999995</v>
      </c>
      <c r="T10" s="355">
        <v>430.34885111152602</v>
      </c>
      <c r="U10" s="354">
        <v>645.70000000000005</v>
      </c>
      <c r="V10" s="355">
        <v>1248.961399</v>
      </c>
      <c r="W10" s="354">
        <v>963.218076</v>
      </c>
      <c r="X10" s="355">
        <v>346.86159199999997</v>
      </c>
      <c r="Y10" s="354">
        <v>935.5</v>
      </c>
      <c r="Z10" s="354">
        <f t="shared" si="5"/>
        <v>11714.246203111525</v>
      </c>
      <c r="AA10" s="375">
        <f t="shared" si="1"/>
        <v>23155.123830566659</v>
      </c>
      <c r="AB10" s="284"/>
      <c r="AF10" s="376" t="s">
        <v>82</v>
      </c>
      <c r="AG10" s="382" t="e">
        <f t="shared" si="6"/>
        <v>#REF!</v>
      </c>
      <c r="AH10" s="382" t="e">
        <f t="shared" si="7"/>
        <v>#REF!</v>
      </c>
      <c r="AI10" s="382" t="e">
        <f t="shared" si="8"/>
        <v>#REF!</v>
      </c>
      <c r="AJ10" s="382" t="e">
        <f t="shared" si="9"/>
        <v>#REF!</v>
      </c>
      <c r="AL10" s="382" t="e">
        <f t="shared" si="10"/>
        <v>#REF!</v>
      </c>
      <c r="AM10" s="382" t="e">
        <f t="shared" si="11"/>
        <v>#REF!</v>
      </c>
      <c r="AN10" s="382" t="e">
        <f t="shared" si="12"/>
        <v>#REF!</v>
      </c>
      <c r="AO10" s="382" t="e">
        <f t="shared" si="13"/>
        <v>#REF!</v>
      </c>
      <c r="AP10" s="382" t="e">
        <f t="shared" si="14"/>
        <v>#REF!</v>
      </c>
      <c r="AR10" s="382" t="e">
        <f t="shared" si="15"/>
        <v>#REF!</v>
      </c>
      <c r="AS10" s="382" t="e">
        <f t="shared" si="16"/>
        <v>#REF!</v>
      </c>
      <c r="AT10" s="382" t="e">
        <f t="shared" si="17"/>
        <v>#REF!</v>
      </c>
      <c r="AU10" s="382" t="e">
        <f t="shared" si="18"/>
        <v>#REF!</v>
      </c>
      <c r="AV10" s="382" t="e">
        <f t="shared" si="19"/>
        <v>#REF!</v>
      </c>
      <c r="AW10" s="382" t="e">
        <f t="shared" si="20"/>
        <v>#REF!</v>
      </c>
      <c r="AX10" s="382" t="e">
        <f t="shared" si="21"/>
        <v>#REF!</v>
      </c>
      <c r="AY10" s="382" t="e">
        <f t="shared" si="22"/>
        <v>#REF!</v>
      </c>
      <c r="AZ10" s="382" t="e">
        <f t="shared" si="23"/>
        <v>#REF!</v>
      </c>
      <c r="BA10" s="382" t="e">
        <f t="shared" si="24"/>
        <v>#REF!</v>
      </c>
      <c r="BB10" s="382" t="e">
        <f t="shared" si="25"/>
        <v>#REF!</v>
      </c>
    </row>
    <row r="11" spans="2:54" ht="18.75" hidden="1" customHeight="1">
      <c r="B11" s="440">
        <v>2011</v>
      </c>
      <c r="C11" s="51"/>
      <c r="D11" s="428"/>
      <c r="E11" s="429"/>
      <c r="F11" s="334"/>
      <c r="G11" s="428"/>
      <c r="H11" s="428">
        <f t="shared" si="3"/>
        <v>0</v>
      </c>
      <c r="I11" s="356"/>
      <c r="J11" s="430"/>
      <c r="K11" s="357"/>
      <c r="L11" s="430"/>
      <c r="M11" s="357"/>
      <c r="N11" s="431">
        <f t="shared" si="4"/>
        <v>0</v>
      </c>
      <c r="O11" s="432"/>
      <c r="P11" s="358"/>
      <c r="Q11" s="433"/>
      <c r="R11" s="364"/>
      <c r="S11" s="432"/>
      <c r="T11" s="358"/>
      <c r="U11" s="433"/>
      <c r="V11" s="365"/>
      <c r="W11" s="434"/>
      <c r="X11" s="358"/>
      <c r="Y11" s="434"/>
      <c r="Z11" s="433">
        <f t="shared" si="5"/>
        <v>0</v>
      </c>
      <c r="AA11" s="435">
        <f t="shared" si="1"/>
        <v>0</v>
      </c>
      <c r="AB11" s="284"/>
      <c r="AF11" s="374" t="s">
        <v>83</v>
      </c>
      <c r="AG11" s="382" t="e">
        <f t="shared" si="6"/>
        <v>#REF!</v>
      </c>
      <c r="AH11" s="382" t="e">
        <f t="shared" si="7"/>
        <v>#REF!</v>
      </c>
      <c r="AI11" s="382" t="e">
        <f t="shared" si="8"/>
        <v>#REF!</v>
      </c>
      <c r="AJ11" s="382" t="e">
        <f t="shared" si="9"/>
        <v>#REF!</v>
      </c>
      <c r="AL11" s="382" t="e">
        <f t="shared" si="10"/>
        <v>#REF!</v>
      </c>
      <c r="AM11" s="382" t="e">
        <f t="shared" si="11"/>
        <v>#REF!</v>
      </c>
      <c r="AN11" s="382" t="e">
        <f t="shared" si="12"/>
        <v>#REF!</v>
      </c>
      <c r="AO11" s="382" t="e">
        <f t="shared" si="13"/>
        <v>#REF!</v>
      </c>
      <c r="AP11" s="382" t="e">
        <f t="shared" si="14"/>
        <v>#REF!</v>
      </c>
      <c r="AR11" s="382" t="e">
        <f t="shared" si="15"/>
        <v>#REF!</v>
      </c>
      <c r="AS11" s="382" t="e">
        <f t="shared" si="16"/>
        <v>#REF!</v>
      </c>
      <c r="AT11" s="382" t="e">
        <f t="shared" si="17"/>
        <v>#REF!</v>
      </c>
      <c r="AU11" s="382" t="e">
        <f t="shared" si="18"/>
        <v>#REF!</v>
      </c>
      <c r="AV11" s="382" t="e">
        <f t="shared" si="19"/>
        <v>#REF!</v>
      </c>
      <c r="AW11" s="382" t="e">
        <f t="shared" si="20"/>
        <v>#REF!</v>
      </c>
      <c r="AX11" s="382" t="e">
        <f t="shared" si="21"/>
        <v>#REF!</v>
      </c>
      <c r="AY11" s="382" t="e">
        <f t="shared" si="22"/>
        <v>#REF!</v>
      </c>
      <c r="AZ11" s="382" t="e">
        <f t="shared" si="23"/>
        <v>#REF!</v>
      </c>
      <c r="BA11" s="382" t="e">
        <f t="shared" si="24"/>
        <v>#REF!</v>
      </c>
      <c r="BB11" s="382" t="e">
        <f t="shared" si="25"/>
        <v>#REF!</v>
      </c>
    </row>
    <row r="12" spans="2:54" ht="30" customHeight="1">
      <c r="B12" s="335">
        <v>2006</v>
      </c>
      <c r="C12" s="336" t="s">
        <v>84</v>
      </c>
      <c r="D12" s="337" t="e">
        <f>#REF!</f>
        <v>#REF!</v>
      </c>
      <c r="E12" s="338" t="e">
        <f>#REF!</f>
        <v>#REF!</v>
      </c>
      <c r="F12" s="339" t="e">
        <f>#REF!</f>
        <v>#REF!</v>
      </c>
      <c r="G12" s="338" t="e">
        <f>#REF!</f>
        <v>#REF!</v>
      </c>
      <c r="H12" s="340" t="e">
        <f t="shared" si="3"/>
        <v>#REF!</v>
      </c>
      <c r="I12" s="359" t="e">
        <f>#REF!</f>
        <v>#REF!</v>
      </c>
      <c r="J12" s="360" t="e">
        <f>#REF!</f>
        <v>#REF!</v>
      </c>
      <c r="K12" s="359" t="e">
        <f>#REF!</f>
        <v>#REF!</v>
      </c>
      <c r="L12" s="360" t="e">
        <f>#REF!</f>
        <v>#REF!</v>
      </c>
      <c r="M12" s="359" t="e">
        <f>#REF!</f>
        <v>#REF!</v>
      </c>
      <c r="N12" s="360" t="e">
        <f t="shared" si="4"/>
        <v>#REF!</v>
      </c>
      <c r="O12" s="361" t="e">
        <f>#REF!</f>
        <v>#REF!</v>
      </c>
      <c r="P12" s="362" t="e">
        <f>#REF!</f>
        <v>#REF!</v>
      </c>
      <c r="Q12" s="361" t="e">
        <f>#REF!</f>
        <v>#REF!</v>
      </c>
      <c r="R12" s="362" t="e">
        <f>#REF!</f>
        <v>#REF!</v>
      </c>
      <c r="S12" s="361" t="e">
        <f>#REF!</f>
        <v>#REF!</v>
      </c>
      <c r="T12" s="366" t="e">
        <f>#REF!</f>
        <v>#REF!</v>
      </c>
      <c r="U12" s="367" t="e">
        <f>#REF!</f>
        <v>#REF!</v>
      </c>
      <c r="V12" s="362" t="e">
        <f>#REF!</f>
        <v>#REF!</v>
      </c>
      <c r="W12" s="361" t="e">
        <f>#REF!</f>
        <v>#REF!</v>
      </c>
      <c r="X12" s="362" t="e">
        <f>#REF!</f>
        <v>#REF!</v>
      </c>
      <c r="Y12" s="377" t="e">
        <f>#REF!</f>
        <v>#REF!</v>
      </c>
      <c r="Z12" s="361" t="e">
        <f t="shared" si="5"/>
        <v>#REF!</v>
      </c>
      <c r="AA12" s="378" t="e">
        <f t="shared" si="1"/>
        <v>#REF!</v>
      </c>
      <c r="AB12" s="284"/>
      <c r="AF12" s="374" t="s">
        <v>85</v>
      </c>
      <c r="AG12" s="382" t="e">
        <f t="shared" si="6"/>
        <v>#REF!</v>
      </c>
      <c r="AH12" s="382" t="e">
        <f t="shared" si="7"/>
        <v>#REF!</v>
      </c>
      <c r="AI12" s="382" t="e">
        <f t="shared" si="8"/>
        <v>#REF!</v>
      </c>
      <c r="AJ12" s="382" t="e">
        <f t="shared" si="9"/>
        <v>#REF!</v>
      </c>
      <c r="AL12" s="382" t="e">
        <f t="shared" si="10"/>
        <v>#REF!</v>
      </c>
      <c r="AM12" s="382" t="e">
        <f t="shared" si="11"/>
        <v>#REF!</v>
      </c>
      <c r="AN12" s="382" t="e">
        <f t="shared" si="12"/>
        <v>#REF!</v>
      </c>
      <c r="AO12" s="382" t="e">
        <f t="shared" si="13"/>
        <v>#REF!</v>
      </c>
      <c r="AP12" s="382" t="e">
        <f t="shared" si="14"/>
        <v>#REF!</v>
      </c>
      <c r="AR12" s="382" t="e">
        <f t="shared" si="15"/>
        <v>#REF!</v>
      </c>
      <c r="AS12" s="382" t="e">
        <f t="shared" si="16"/>
        <v>#REF!</v>
      </c>
      <c r="AT12" s="382" t="e">
        <f t="shared" si="17"/>
        <v>#REF!</v>
      </c>
      <c r="AU12" s="382" t="e">
        <f t="shared" si="18"/>
        <v>#REF!</v>
      </c>
      <c r="AV12" s="382" t="e">
        <f t="shared" si="19"/>
        <v>#REF!</v>
      </c>
      <c r="AW12" s="382" t="e">
        <f t="shared" si="20"/>
        <v>#REF!</v>
      </c>
      <c r="AX12" s="382" t="e">
        <f t="shared" si="21"/>
        <v>#REF!</v>
      </c>
      <c r="AY12" s="382" t="e">
        <f t="shared" si="22"/>
        <v>#REF!</v>
      </c>
      <c r="AZ12" s="382" t="e">
        <f t="shared" si="23"/>
        <v>#REF!</v>
      </c>
      <c r="BA12" s="382" t="e">
        <f t="shared" si="24"/>
        <v>#REF!</v>
      </c>
      <c r="BB12" s="382" t="e">
        <f t="shared" si="25"/>
        <v>#REF!</v>
      </c>
    </row>
    <row r="13" spans="2:54" ht="18.75" customHeight="1">
      <c r="B13" s="26"/>
      <c r="C13" s="271" t="s">
        <v>86</v>
      </c>
      <c r="D13" s="341" t="e">
        <f>#REF!</f>
        <v>#REF!</v>
      </c>
      <c r="E13" s="330" t="e">
        <f>#REF!</f>
        <v>#REF!</v>
      </c>
      <c r="F13" s="329" t="e">
        <f>#REF!</f>
        <v>#REF!</v>
      </c>
      <c r="G13" s="330" t="e">
        <f>#REF!</f>
        <v>#REF!</v>
      </c>
      <c r="H13" s="333" t="e">
        <f t="shared" si="3"/>
        <v>#REF!</v>
      </c>
      <c r="I13" s="351" t="e">
        <f>#REF!</f>
        <v>#REF!</v>
      </c>
      <c r="J13" s="352" t="e">
        <f>#REF!</f>
        <v>#REF!</v>
      </c>
      <c r="K13" s="351" t="e">
        <f>#REF!</f>
        <v>#REF!</v>
      </c>
      <c r="L13" s="352" t="e">
        <f>#REF!</f>
        <v>#REF!</v>
      </c>
      <c r="M13" s="351" t="e">
        <f>#REF!</f>
        <v>#REF!</v>
      </c>
      <c r="N13" s="352" t="e">
        <f t="shared" si="4"/>
        <v>#REF!</v>
      </c>
      <c r="O13" s="354" t="e">
        <f>#REF!</f>
        <v>#REF!</v>
      </c>
      <c r="P13" s="355" t="e">
        <f>#REF!</f>
        <v>#REF!</v>
      </c>
      <c r="Q13" s="354" t="e">
        <f>#REF!</f>
        <v>#REF!</v>
      </c>
      <c r="R13" s="355" t="e">
        <f>#REF!</f>
        <v>#REF!</v>
      </c>
      <c r="S13" s="354" t="e">
        <f>#REF!</f>
        <v>#REF!</v>
      </c>
      <c r="T13" s="363" t="e">
        <f>#REF!</f>
        <v>#REF!</v>
      </c>
      <c r="U13" s="368" t="e">
        <f>#REF!</f>
        <v>#REF!</v>
      </c>
      <c r="V13" s="355" t="e">
        <f>#REF!</f>
        <v>#REF!</v>
      </c>
      <c r="W13" s="354" t="e">
        <f>#REF!</f>
        <v>#REF!</v>
      </c>
      <c r="X13" s="355" t="e">
        <f>#REF!</f>
        <v>#REF!</v>
      </c>
      <c r="Y13" s="379" t="e">
        <f>#REF!</f>
        <v>#REF!</v>
      </c>
      <c r="Z13" s="354" t="e">
        <f t="shared" si="5"/>
        <v>#REF!</v>
      </c>
      <c r="AA13" s="375" t="e">
        <f t="shared" si="1"/>
        <v>#REF!</v>
      </c>
      <c r="AB13" s="284"/>
      <c r="AF13" s="374" t="s">
        <v>87</v>
      </c>
      <c r="AG13" s="382" t="e">
        <f t="shared" si="6"/>
        <v>#REF!</v>
      </c>
      <c r="AH13" s="382" t="e">
        <f t="shared" si="7"/>
        <v>#REF!</v>
      </c>
      <c r="AI13" s="382" t="e">
        <f t="shared" si="8"/>
        <v>#REF!</v>
      </c>
      <c r="AJ13" s="382" t="e">
        <f t="shared" si="9"/>
        <v>#REF!</v>
      </c>
      <c r="AL13" s="382" t="e">
        <f t="shared" si="10"/>
        <v>#REF!</v>
      </c>
      <c r="AM13" s="382" t="e">
        <f t="shared" si="11"/>
        <v>#REF!</v>
      </c>
      <c r="AN13" s="382" t="e">
        <f t="shared" si="12"/>
        <v>#REF!</v>
      </c>
      <c r="AO13" s="382" t="e">
        <f t="shared" si="13"/>
        <v>#REF!</v>
      </c>
      <c r="AP13" s="382" t="e">
        <f t="shared" si="14"/>
        <v>#REF!</v>
      </c>
      <c r="AR13" s="382" t="e">
        <f t="shared" si="15"/>
        <v>#REF!</v>
      </c>
      <c r="AS13" s="382" t="e">
        <f t="shared" si="16"/>
        <v>#REF!</v>
      </c>
      <c r="AT13" s="382" t="e">
        <f t="shared" si="17"/>
        <v>#REF!</v>
      </c>
      <c r="AU13" s="382" t="e">
        <f t="shared" si="18"/>
        <v>#REF!</v>
      </c>
      <c r="AV13" s="382" t="e">
        <f t="shared" si="19"/>
        <v>#REF!</v>
      </c>
      <c r="AW13" s="382" t="e">
        <f t="shared" si="20"/>
        <v>#REF!</v>
      </c>
      <c r="AX13" s="382" t="e">
        <f t="shared" si="21"/>
        <v>#REF!</v>
      </c>
      <c r="AY13" s="382" t="e">
        <f t="shared" si="22"/>
        <v>#REF!</v>
      </c>
      <c r="AZ13" s="382" t="e">
        <f t="shared" si="23"/>
        <v>#REF!</v>
      </c>
      <c r="BA13" s="382" t="e">
        <f t="shared" si="24"/>
        <v>#REF!</v>
      </c>
      <c r="BB13" s="382" t="e">
        <f t="shared" si="25"/>
        <v>#REF!</v>
      </c>
    </row>
    <row r="14" spans="2:54" ht="18.75" customHeight="1">
      <c r="B14" s="26"/>
      <c r="C14" s="271" t="s">
        <v>88</v>
      </c>
      <c r="D14" s="341" t="e">
        <f>#REF!</f>
        <v>#REF!</v>
      </c>
      <c r="E14" s="330" t="e">
        <f>#REF!</f>
        <v>#REF!</v>
      </c>
      <c r="F14" s="329" t="e">
        <f>#REF!</f>
        <v>#REF!</v>
      </c>
      <c r="G14" s="330" t="e">
        <f>#REF!</f>
        <v>#REF!</v>
      </c>
      <c r="H14" s="333" t="e">
        <f t="shared" si="3"/>
        <v>#REF!</v>
      </c>
      <c r="I14" s="351" t="e">
        <f>#REF!</f>
        <v>#REF!</v>
      </c>
      <c r="J14" s="352" t="e">
        <f>#REF!</f>
        <v>#REF!</v>
      </c>
      <c r="K14" s="351" t="e">
        <f>#REF!</f>
        <v>#REF!</v>
      </c>
      <c r="L14" s="352" t="e">
        <f>#REF!</f>
        <v>#REF!</v>
      </c>
      <c r="M14" s="351" t="e">
        <f>#REF!</f>
        <v>#REF!</v>
      </c>
      <c r="N14" s="352" t="e">
        <f t="shared" si="4"/>
        <v>#REF!</v>
      </c>
      <c r="O14" s="354" t="e">
        <f>#REF!</f>
        <v>#REF!</v>
      </c>
      <c r="P14" s="355" t="e">
        <f>#REF!</f>
        <v>#REF!</v>
      </c>
      <c r="Q14" s="354" t="e">
        <f>#REF!</f>
        <v>#REF!</v>
      </c>
      <c r="R14" s="355" t="e">
        <f>#REF!</f>
        <v>#REF!</v>
      </c>
      <c r="S14" s="354" t="e">
        <f>#REF!</f>
        <v>#REF!</v>
      </c>
      <c r="T14" s="363" t="e">
        <f>#REF!</f>
        <v>#REF!</v>
      </c>
      <c r="U14" s="368" t="e">
        <f>#REF!</f>
        <v>#REF!</v>
      </c>
      <c r="V14" s="355" t="e">
        <f>#REF!</f>
        <v>#REF!</v>
      </c>
      <c r="W14" s="354" t="e">
        <f>#REF!</f>
        <v>#REF!</v>
      </c>
      <c r="X14" s="355" t="e">
        <f>#REF!</f>
        <v>#REF!</v>
      </c>
      <c r="Y14" s="379" t="e">
        <f>#REF!</f>
        <v>#REF!</v>
      </c>
      <c r="Z14" s="354" t="e">
        <f t="shared" si="5"/>
        <v>#REF!</v>
      </c>
      <c r="AA14" s="375" t="e">
        <f t="shared" si="1"/>
        <v>#REF!</v>
      </c>
      <c r="AB14" s="284"/>
      <c r="AF14" s="376" t="s">
        <v>89</v>
      </c>
      <c r="AG14" s="382" t="e">
        <f t="shared" si="6"/>
        <v>#REF!</v>
      </c>
      <c r="AH14" s="382" t="e">
        <f t="shared" si="7"/>
        <v>#REF!</v>
      </c>
      <c r="AI14" s="382" t="e">
        <f t="shared" si="8"/>
        <v>#REF!</v>
      </c>
      <c r="AJ14" s="382" t="e">
        <f t="shared" si="9"/>
        <v>#REF!</v>
      </c>
      <c r="AL14" s="382" t="e">
        <f t="shared" si="10"/>
        <v>#REF!</v>
      </c>
      <c r="AM14" s="382" t="e">
        <f t="shared" si="11"/>
        <v>#REF!</v>
      </c>
      <c r="AN14" s="382" t="e">
        <f t="shared" si="12"/>
        <v>#REF!</v>
      </c>
      <c r="AO14" s="382" t="e">
        <f t="shared" si="13"/>
        <v>#REF!</v>
      </c>
      <c r="AP14" s="382" t="e">
        <f t="shared" si="14"/>
        <v>#REF!</v>
      </c>
      <c r="AR14" s="382" t="e">
        <f t="shared" si="15"/>
        <v>#REF!</v>
      </c>
      <c r="AS14" s="382" t="e">
        <f t="shared" si="16"/>
        <v>#REF!</v>
      </c>
      <c r="AT14" s="382" t="e">
        <f t="shared" si="17"/>
        <v>#REF!</v>
      </c>
      <c r="AU14" s="382" t="e">
        <f t="shared" si="18"/>
        <v>#REF!</v>
      </c>
      <c r="AV14" s="382" t="e">
        <f t="shared" si="19"/>
        <v>#REF!</v>
      </c>
      <c r="AW14" s="382" t="e">
        <f t="shared" si="20"/>
        <v>#REF!</v>
      </c>
      <c r="AX14" s="382" t="e">
        <f t="shared" si="21"/>
        <v>#REF!</v>
      </c>
      <c r="AY14" s="382" t="e">
        <f t="shared" si="22"/>
        <v>#REF!</v>
      </c>
      <c r="AZ14" s="382" t="e">
        <f t="shared" si="23"/>
        <v>#REF!</v>
      </c>
      <c r="BA14" s="382" t="e">
        <f t="shared" si="24"/>
        <v>#REF!</v>
      </c>
      <c r="BB14" s="382" t="e">
        <f t="shared" si="25"/>
        <v>#REF!</v>
      </c>
    </row>
    <row r="15" spans="2:54" ht="18.75" customHeight="1">
      <c r="B15" s="26"/>
      <c r="C15" s="271" t="s">
        <v>90</v>
      </c>
      <c r="D15" s="341" t="e">
        <f>#REF!</f>
        <v>#REF!</v>
      </c>
      <c r="E15" s="330" t="e">
        <f>#REF!</f>
        <v>#REF!</v>
      </c>
      <c r="F15" s="329" t="e">
        <f>#REF!</f>
        <v>#REF!</v>
      </c>
      <c r="G15" s="330" t="e">
        <f>#REF!</f>
        <v>#REF!</v>
      </c>
      <c r="H15" s="333" t="e">
        <f t="shared" si="3"/>
        <v>#REF!</v>
      </c>
      <c r="I15" s="351" t="e">
        <f>#REF!</f>
        <v>#REF!</v>
      </c>
      <c r="J15" s="352" t="e">
        <f>#REF!</f>
        <v>#REF!</v>
      </c>
      <c r="K15" s="351" t="e">
        <f>#REF!</f>
        <v>#REF!</v>
      </c>
      <c r="L15" s="352" t="e">
        <f>#REF!</f>
        <v>#REF!</v>
      </c>
      <c r="M15" s="351" t="e">
        <f>#REF!</f>
        <v>#REF!</v>
      </c>
      <c r="N15" s="352" t="e">
        <f t="shared" si="4"/>
        <v>#REF!</v>
      </c>
      <c r="O15" s="354" t="e">
        <f>#REF!</f>
        <v>#REF!</v>
      </c>
      <c r="P15" s="355" t="e">
        <f>#REF!</f>
        <v>#REF!</v>
      </c>
      <c r="Q15" s="354" t="e">
        <f>#REF!</f>
        <v>#REF!</v>
      </c>
      <c r="R15" s="355" t="e">
        <f>#REF!</f>
        <v>#REF!</v>
      </c>
      <c r="S15" s="354" t="e">
        <f>#REF!</f>
        <v>#REF!</v>
      </c>
      <c r="T15" s="363" t="e">
        <f>#REF!</f>
        <v>#REF!</v>
      </c>
      <c r="U15" s="368" t="e">
        <f>#REF!</f>
        <v>#REF!</v>
      </c>
      <c r="V15" s="355" t="e">
        <f>#REF!</f>
        <v>#REF!</v>
      </c>
      <c r="W15" s="354" t="e">
        <f>#REF!</f>
        <v>#REF!</v>
      </c>
      <c r="X15" s="355" t="e">
        <f>#REF!</f>
        <v>#REF!</v>
      </c>
      <c r="Y15" s="379" t="e">
        <f>#REF!</f>
        <v>#REF!</v>
      </c>
      <c r="Z15" s="354" t="e">
        <f t="shared" si="5"/>
        <v>#REF!</v>
      </c>
      <c r="AA15" s="375" t="e">
        <f t="shared" si="1"/>
        <v>#REF!</v>
      </c>
      <c r="AB15" s="284"/>
      <c r="AF15" s="374" t="s">
        <v>91</v>
      </c>
      <c r="AG15" s="382" t="e">
        <f t="shared" si="6"/>
        <v>#REF!</v>
      </c>
      <c r="AH15" s="382" t="e">
        <f t="shared" si="7"/>
        <v>#REF!</v>
      </c>
      <c r="AI15" s="382" t="e">
        <f t="shared" si="8"/>
        <v>#REF!</v>
      </c>
      <c r="AJ15" s="382" t="e">
        <f t="shared" si="9"/>
        <v>#REF!</v>
      </c>
      <c r="AL15" s="382" t="e">
        <f t="shared" si="10"/>
        <v>#REF!</v>
      </c>
      <c r="AM15" s="382" t="e">
        <f t="shared" si="11"/>
        <v>#REF!</v>
      </c>
      <c r="AN15" s="382" t="e">
        <f t="shared" si="12"/>
        <v>#REF!</v>
      </c>
      <c r="AO15" s="382" t="e">
        <f t="shared" si="13"/>
        <v>#REF!</v>
      </c>
      <c r="AP15" s="382" t="e">
        <f t="shared" si="14"/>
        <v>#REF!</v>
      </c>
      <c r="AR15" s="382" t="e">
        <f t="shared" si="15"/>
        <v>#REF!</v>
      </c>
      <c r="AS15" s="382" t="e">
        <f t="shared" si="16"/>
        <v>#REF!</v>
      </c>
      <c r="AT15" s="382" t="e">
        <f t="shared" si="17"/>
        <v>#REF!</v>
      </c>
      <c r="AU15" s="382" t="e">
        <f t="shared" si="18"/>
        <v>#REF!</v>
      </c>
      <c r="AV15" s="382" t="e">
        <f t="shared" si="19"/>
        <v>#REF!</v>
      </c>
      <c r="AW15" s="382" t="e">
        <f t="shared" si="20"/>
        <v>#REF!</v>
      </c>
      <c r="AX15" s="382" t="e">
        <f t="shared" si="21"/>
        <v>#REF!</v>
      </c>
      <c r="AY15" s="382" t="e">
        <f t="shared" si="22"/>
        <v>#REF!</v>
      </c>
      <c r="AZ15" s="382" t="e">
        <f t="shared" si="23"/>
        <v>#REF!</v>
      </c>
      <c r="BA15" s="382" t="e">
        <f t="shared" si="24"/>
        <v>#REF!</v>
      </c>
      <c r="BB15" s="382" t="e">
        <f t="shared" si="25"/>
        <v>#REF!</v>
      </c>
    </row>
    <row r="16" spans="2:54" ht="30" customHeight="1">
      <c r="B16" s="26">
        <v>2007</v>
      </c>
      <c r="C16" s="271" t="s">
        <v>84</v>
      </c>
      <c r="D16" s="341" t="e">
        <f>#REF!</f>
        <v>#REF!</v>
      </c>
      <c r="E16" s="330" t="e">
        <f>#REF!</f>
        <v>#REF!</v>
      </c>
      <c r="F16" s="329" t="e">
        <f>#REF!</f>
        <v>#REF!</v>
      </c>
      <c r="G16" s="330" t="e">
        <f>#REF!</f>
        <v>#REF!</v>
      </c>
      <c r="H16" s="333" t="e">
        <f t="shared" si="3"/>
        <v>#REF!</v>
      </c>
      <c r="I16" s="351" t="e">
        <f>#REF!</f>
        <v>#REF!</v>
      </c>
      <c r="J16" s="352" t="e">
        <f>#REF!</f>
        <v>#REF!</v>
      </c>
      <c r="K16" s="351" t="e">
        <f>#REF!</f>
        <v>#REF!</v>
      </c>
      <c r="L16" s="352" t="e">
        <f>#REF!</f>
        <v>#REF!</v>
      </c>
      <c r="M16" s="351" t="e">
        <f>#REF!</f>
        <v>#REF!</v>
      </c>
      <c r="N16" s="352" t="e">
        <f t="shared" si="4"/>
        <v>#REF!</v>
      </c>
      <c r="O16" s="354" t="e">
        <f>#REF!</f>
        <v>#REF!</v>
      </c>
      <c r="P16" s="355" t="e">
        <f>#REF!</f>
        <v>#REF!</v>
      </c>
      <c r="Q16" s="354" t="e">
        <f>#REF!</f>
        <v>#REF!</v>
      </c>
      <c r="R16" s="355" t="e">
        <f>#REF!</f>
        <v>#REF!</v>
      </c>
      <c r="S16" s="354" t="e">
        <f>#REF!</f>
        <v>#REF!</v>
      </c>
      <c r="T16" s="363" t="e">
        <f>#REF!</f>
        <v>#REF!</v>
      </c>
      <c r="U16" s="368" t="e">
        <f>#REF!</f>
        <v>#REF!</v>
      </c>
      <c r="V16" s="355" t="e">
        <f>#REF!</f>
        <v>#REF!</v>
      </c>
      <c r="W16" s="354" t="e">
        <f>#REF!</f>
        <v>#REF!</v>
      </c>
      <c r="X16" s="355" t="e">
        <f>#REF!</f>
        <v>#REF!</v>
      </c>
      <c r="Y16" s="379" t="e">
        <f>#REF!</f>
        <v>#REF!</v>
      </c>
      <c r="Z16" s="354" t="e">
        <f t="shared" si="5"/>
        <v>#REF!</v>
      </c>
      <c r="AA16" s="375" t="e">
        <f t="shared" si="1"/>
        <v>#REF!</v>
      </c>
      <c r="AB16" s="284"/>
      <c r="AF16" s="374" t="s">
        <v>92</v>
      </c>
      <c r="AG16" s="382" t="e">
        <f t="shared" si="6"/>
        <v>#REF!</v>
      </c>
      <c r="AH16" s="382" t="e">
        <f t="shared" si="7"/>
        <v>#REF!</v>
      </c>
      <c r="AI16" s="382" t="e">
        <f t="shared" si="8"/>
        <v>#REF!</v>
      </c>
      <c r="AJ16" s="382" t="e">
        <f t="shared" si="9"/>
        <v>#REF!</v>
      </c>
      <c r="AL16" s="382" t="e">
        <f t="shared" si="10"/>
        <v>#REF!</v>
      </c>
      <c r="AM16" s="382" t="e">
        <f t="shared" si="11"/>
        <v>#REF!</v>
      </c>
      <c r="AN16" s="382" t="e">
        <f t="shared" si="12"/>
        <v>#REF!</v>
      </c>
      <c r="AO16" s="382" t="e">
        <f t="shared" si="13"/>
        <v>#REF!</v>
      </c>
      <c r="AP16" s="382" t="e">
        <f t="shared" si="14"/>
        <v>#REF!</v>
      </c>
      <c r="AR16" s="382" t="e">
        <f t="shared" si="15"/>
        <v>#REF!</v>
      </c>
      <c r="AS16" s="382" t="e">
        <f t="shared" si="16"/>
        <v>#REF!</v>
      </c>
      <c r="AT16" s="382" t="e">
        <f t="shared" si="17"/>
        <v>#REF!</v>
      </c>
      <c r="AU16" s="382" t="e">
        <f t="shared" si="18"/>
        <v>#REF!</v>
      </c>
      <c r="AV16" s="382" t="e">
        <f t="shared" si="19"/>
        <v>#REF!</v>
      </c>
      <c r="AW16" s="382" t="e">
        <f t="shared" si="20"/>
        <v>#REF!</v>
      </c>
      <c r="AX16" s="382" t="e">
        <f t="shared" si="21"/>
        <v>#REF!</v>
      </c>
      <c r="AY16" s="382" t="e">
        <f t="shared" si="22"/>
        <v>#REF!</v>
      </c>
      <c r="AZ16" s="382" t="e">
        <f t="shared" si="23"/>
        <v>#REF!</v>
      </c>
      <c r="BA16" s="382" t="e">
        <f t="shared" si="24"/>
        <v>#REF!</v>
      </c>
      <c r="BB16" s="382" t="e">
        <f t="shared" si="25"/>
        <v>#REF!</v>
      </c>
    </row>
    <row r="17" spans="2:54" ht="18.75" customHeight="1">
      <c r="B17" s="26"/>
      <c r="C17" s="271" t="s">
        <v>86</v>
      </c>
      <c r="D17" s="341" t="e">
        <f>#REF!</f>
        <v>#REF!</v>
      </c>
      <c r="E17" s="330" t="e">
        <f>#REF!</f>
        <v>#REF!</v>
      </c>
      <c r="F17" s="329" t="e">
        <f>#REF!</f>
        <v>#REF!</v>
      </c>
      <c r="G17" s="330" t="e">
        <f>#REF!</f>
        <v>#REF!</v>
      </c>
      <c r="H17" s="333" t="e">
        <f t="shared" si="3"/>
        <v>#REF!</v>
      </c>
      <c r="I17" s="351" t="e">
        <f>#REF!</f>
        <v>#REF!</v>
      </c>
      <c r="J17" s="352" t="e">
        <f>#REF!</f>
        <v>#REF!</v>
      </c>
      <c r="K17" s="351" t="e">
        <f>#REF!</f>
        <v>#REF!</v>
      </c>
      <c r="L17" s="352" t="e">
        <f>#REF!</f>
        <v>#REF!</v>
      </c>
      <c r="M17" s="351" t="e">
        <f>#REF!</f>
        <v>#REF!</v>
      </c>
      <c r="N17" s="352" t="e">
        <f t="shared" si="4"/>
        <v>#REF!</v>
      </c>
      <c r="O17" s="354" t="e">
        <f>#REF!</f>
        <v>#REF!</v>
      </c>
      <c r="P17" s="355" t="e">
        <f>#REF!</f>
        <v>#REF!</v>
      </c>
      <c r="Q17" s="354" t="e">
        <f>#REF!</f>
        <v>#REF!</v>
      </c>
      <c r="R17" s="355" t="e">
        <f>#REF!</f>
        <v>#REF!</v>
      </c>
      <c r="S17" s="354" t="e">
        <f>#REF!</f>
        <v>#REF!</v>
      </c>
      <c r="T17" s="363" t="e">
        <f>#REF!</f>
        <v>#REF!</v>
      </c>
      <c r="U17" s="368" t="e">
        <f>#REF!</f>
        <v>#REF!</v>
      </c>
      <c r="V17" s="355" t="e">
        <f>#REF!</f>
        <v>#REF!</v>
      </c>
      <c r="W17" s="354" t="e">
        <f>#REF!</f>
        <v>#REF!</v>
      </c>
      <c r="X17" s="355" t="e">
        <f>#REF!</f>
        <v>#REF!</v>
      </c>
      <c r="Y17" s="379" t="e">
        <f>#REF!</f>
        <v>#REF!</v>
      </c>
      <c r="Z17" s="354" t="e">
        <f t="shared" si="5"/>
        <v>#REF!</v>
      </c>
      <c r="AA17" s="375" t="e">
        <f t="shared" si="1"/>
        <v>#REF!</v>
      </c>
      <c r="AB17" s="284"/>
      <c r="AF17" s="374" t="s">
        <v>93</v>
      </c>
      <c r="AG17" s="382" t="e">
        <f t="shared" si="6"/>
        <v>#REF!</v>
      </c>
      <c r="AH17" s="382" t="e">
        <f t="shared" si="7"/>
        <v>#REF!</v>
      </c>
      <c r="AI17" s="382" t="e">
        <f t="shared" si="8"/>
        <v>#REF!</v>
      </c>
      <c r="AJ17" s="382" t="e">
        <f t="shared" si="9"/>
        <v>#REF!</v>
      </c>
      <c r="AL17" s="382" t="e">
        <f t="shared" si="10"/>
        <v>#REF!</v>
      </c>
      <c r="AM17" s="382" t="e">
        <f t="shared" si="11"/>
        <v>#REF!</v>
      </c>
      <c r="AN17" s="382" t="e">
        <f t="shared" si="12"/>
        <v>#REF!</v>
      </c>
      <c r="AO17" s="382" t="e">
        <f t="shared" si="13"/>
        <v>#REF!</v>
      </c>
      <c r="AP17" s="382" t="e">
        <f t="shared" si="14"/>
        <v>#REF!</v>
      </c>
      <c r="AR17" s="382" t="e">
        <f t="shared" si="15"/>
        <v>#REF!</v>
      </c>
      <c r="AS17" s="382" t="e">
        <f t="shared" si="16"/>
        <v>#REF!</v>
      </c>
      <c r="AT17" s="382" t="e">
        <f t="shared" si="17"/>
        <v>#REF!</v>
      </c>
      <c r="AU17" s="382" t="e">
        <f t="shared" si="18"/>
        <v>#REF!</v>
      </c>
      <c r="AV17" s="382" t="e">
        <f t="shared" si="19"/>
        <v>#REF!</v>
      </c>
      <c r="AW17" s="382" t="e">
        <f t="shared" si="20"/>
        <v>#REF!</v>
      </c>
      <c r="AX17" s="382" t="e">
        <f t="shared" si="21"/>
        <v>#REF!</v>
      </c>
      <c r="AY17" s="382" t="e">
        <f t="shared" si="22"/>
        <v>#REF!</v>
      </c>
      <c r="AZ17" s="382" t="e">
        <f t="shared" si="23"/>
        <v>#REF!</v>
      </c>
      <c r="BA17" s="382" t="e">
        <f t="shared" si="24"/>
        <v>#REF!</v>
      </c>
      <c r="BB17" s="382" t="e">
        <f t="shared" si="25"/>
        <v>#REF!</v>
      </c>
    </row>
    <row r="18" spans="2:54" ht="18.75" customHeight="1">
      <c r="B18" s="26"/>
      <c r="C18" s="271" t="s">
        <v>88</v>
      </c>
      <c r="D18" s="341" t="e">
        <f>#REF!</f>
        <v>#REF!</v>
      </c>
      <c r="E18" s="330" t="e">
        <f>#REF!</f>
        <v>#REF!</v>
      </c>
      <c r="F18" s="329" t="e">
        <f>#REF!</f>
        <v>#REF!</v>
      </c>
      <c r="G18" s="330" t="e">
        <f>#REF!</f>
        <v>#REF!</v>
      </c>
      <c r="H18" s="333" t="e">
        <f t="shared" si="3"/>
        <v>#REF!</v>
      </c>
      <c r="I18" s="351" t="e">
        <f>#REF!</f>
        <v>#REF!</v>
      </c>
      <c r="J18" s="352" t="e">
        <f>#REF!</f>
        <v>#REF!</v>
      </c>
      <c r="K18" s="351" t="e">
        <f>#REF!</f>
        <v>#REF!</v>
      </c>
      <c r="L18" s="352" t="e">
        <f>#REF!</f>
        <v>#REF!</v>
      </c>
      <c r="M18" s="351" t="e">
        <f>#REF!</f>
        <v>#REF!</v>
      </c>
      <c r="N18" s="352" t="e">
        <f t="shared" si="4"/>
        <v>#REF!</v>
      </c>
      <c r="O18" s="354" t="e">
        <f>#REF!</f>
        <v>#REF!</v>
      </c>
      <c r="P18" s="355" t="e">
        <f>#REF!</f>
        <v>#REF!</v>
      </c>
      <c r="Q18" s="354" t="e">
        <f>#REF!</f>
        <v>#REF!</v>
      </c>
      <c r="R18" s="355" t="e">
        <f>#REF!</f>
        <v>#REF!</v>
      </c>
      <c r="S18" s="354" t="e">
        <f>#REF!</f>
        <v>#REF!</v>
      </c>
      <c r="T18" s="363" t="e">
        <f>#REF!</f>
        <v>#REF!</v>
      </c>
      <c r="U18" s="368" t="e">
        <f>#REF!</f>
        <v>#REF!</v>
      </c>
      <c r="V18" s="355" t="e">
        <f>#REF!</f>
        <v>#REF!</v>
      </c>
      <c r="W18" s="354" t="e">
        <f>#REF!</f>
        <v>#REF!</v>
      </c>
      <c r="X18" s="355" t="e">
        <f>#REF!</f>
        <v>#REF!</v>
      </c>
      <c r="Y18" s="379" t="e">
        <f>#REF!</f>
        <v>#REF!</v>
      </c>
      <c r="Z18" s="354" t="e">
        <f t="shared" si="5"/>
        <v>#REF!</v>
      </c>
      <c r="AA18" s="375" t="e">
        <f t="shared" si="1"/>
        <v>#REF!</v>
      </c>
      <c r="AB18" s="284"/>
      <c r="AF18" s="376" t="s">
        <v>94</v>
      </c>
      <c r="AG18" s="382" t="e">
        <f t="shared" si="6"/>
        <v>#REF!</v>
      </c>
      <c r="AH18" s="382" t="e">
        <f t="shared" si="7"/>
        <v>#REF!</v>
      </c>
      <c r="AI18" s="382" t="e">
        <f t="shared" si="8"/>
        <v>#REF!</v>
      </c>
      <c r="AJ18" s="382" t="e">
        <f t="shared" si="9"/>
        <v>#REF!</v>
      </c>
      <c r="AL18" s="382" t="e">
        <f t="shared" si="10"/>
        <v>#REF!</v>
      </c>
      <c r="AM18" s="382" t="e">
        <f t="shared" si="11"/>
        <v>#REF!</v>
      </c>
      <c r="AN18" s="382" t="e">
        <f t="shared" si="12"/>
        <v>#REF!</v>
      </c>
      <c r="AO18" s="382" t="e">
        <f t="shared" si="13"/>
        <v>#REF!</v>
      </c>
      <c r="AP18" s="382" t="e">
        <f t="shared" si="14"/>
        <v>#REF!</v>
      </c>
      <c r="AR18" s="382" t="e">
        <f t="shared" si="15"/>
        <v>#REF!</v>
      </c>
      <c r="AS18" s="382" t="e">
        <f t="shared" si="16"/>
        <v>#REF!</v>
      </c>
      <c r="AT18" s="382" t="e">
        <f t="shared" si="17"/>
        <v>#REF!</v>
      </c>
      <c r="AU18" s="382" t="e">
        <f t="shared" si="18"/>
        <v>#REF!</v>
      </c>
      <c r="AV18" s="382" t="e">
        <f t="shared" si="19"/>
        <v>#REF!</v>
      </c>
      <c r="AW18" s="382" t="e">
        <f t="shared" si="20"/>
        <v>#REF!</v>
      </c>
      <c r="AX18" s="382" t="e">
        <f t="shared" si="21"/>
        <v>#REF!</v>
      </c>
      <c r="AY18" s="382" t="e">
        <f t="shared" si="22"/>
        <v>#REF!</v>
      </c>
      <c r="AZ18" s="382" t="e">
        <f t="shared" si="23"/>
        <v>#REF!</v>
      </c>
      <c r="BA18" s="382" t="e">
        <f t="shared" si="24"/>
        <v>#REF!</v>
      </c>
      <c r="BB18" s="382" t="e">
        <f t="shared" si="25"/>
        <v>#REF!</v>
      </c>
    </row>
    <row r="19" spans="2:54" ht="18.75" customHeight="1">
      <c r="B19" s="26"/>
      <c r="C19" s="271" t="s">
        <v>90</v>
      </c>
      <c r="D19" s="341" t="e">
        <f>#REF!</f>
        <v>#REF!</v>
      </c>
      <c r="E19" s="330" t="e">
        <f>#REF!</f>
        <v>#REF!</v>
      </c>
      <c r="F19" s="329" t="e">
        <f>#REF!</f>
        <v>#REF!</v>
      </c>
      <c r="G19" s="330" t="e">
        <f>#REF!</f>
        <v>#REF!</v>
      </c>
      <c r="H19" s="333" t="e">
        <f t="shared" si="3"/>
        <v>#REF!</v>
      </c>
      <c r="I19" s="351" t="e">
        <f>#REF!</f>
        <v>#REF!</v>
      </c>
      <c r="J19" s="352" t="e">
        <f>#REF!</f>
        <v>#REF!</v>
      </c>
      <c r="K19" s="351" t="e">
        <f>#REF!</f>
        <v>#REF!</v>
      </c>
      <c r="L19" s="352" t="e">
        <f>#REF!</f>
        <v>#REF!</v>
      </c>
      <c r="M19" s="351" t="e">
        <f>#REF!</f>
        <v>#REF!</v>
      </c>
      <c r="N19" s="352" t="e">
        <f t="shared" si="4"/>
        <v>#REF!</v>
      </c>
      <c r="O19" s="354" t="e">
        <f>#REF!</f>
        <v>#REF!</v>
      </c>
      <c r="P19" s="355" t="e">
        <f>#REF!</f>
        <v>#REF!</v>
      </c>
      <c r="Q19" s="354" t="e">
        <f>#REF!</f>
        <v>#REF!</v>
      </c>
      <c r="R19" s="355" t="e">
        <f>#REF!</f>
        <v>#REF!</v>
      </c>
      <c r="S19" s="354" t="e">
        <f>#REF!</f>
        <v>#REF!</v>
      </c>
      <c r="T19" s="363" t="e">
        <f>#REF!</f>
        <v>#REF!</v>
      </c>
      <c r="U19" s="368" t="e">
        <f>#REF!</f>
        <v>#REF!</v>
      </c>
      <c r="V19" s="355" t="e">
        <f>#REF!</f>
        <v>#REF!</v>
      </c>
      <c r="W19" s="354" t="e">
        <f>#REF!</f>
        <v>#REF!</v>
      </c>
      <c r="X19" s="355" t="e">
        <f>#REF!</f>
        <v>#REF!</v>
      </c>
      <c r="Y19" s="379" t="e">
        <f>#REF!</f>
        <v>#REF!</v>
      </c>
      <c r="Z19" s="354" t="e">
        <f t="shared" si="5"/>
        <v>#REF!</v>
      </c>
      <c r="AA19" s="375" t="e">
        <f t="shared" si="1"/>
        <v>#REF!</v>
      </c>
      <c r="AB19" s="284"/>
      <c r="AF19" s="374" t="s">
        <v>95</v>
      </c>
      <c r="AG19" s="382" t="e">
        <f t="shared" si="6"/>
        <v>#REF!</v>
      </c>
      <c r="AH19" s="382" t="e">
        <f t="shared" si="7"/>
        <v>#REF!</v>
      </c>
      <c r="AI19" s="382" t="e">
        <f t="shared" si="8"/>
        <v>#REF!</v>
      </c>
      <c r="AJ19" s="382" t="e">
        <f t="shared" si="9"/>
        <v>#REF!</v>
      </c>
      <c r="AL19" s="382" t="e">
        <f t="shared" si="10"/>
        <v>#REF!</v>
      </c>
      <c r="AM19" s="382" t="e">
        <f t="shared" si="11"/>
        <v>#REF!</v>
      </c>
      <c r="AN19" s="382" t="e">
        <f t="shared" si="12"/>
        <v>#REF!</v>
      </c>
      <c r="AO19" s="382" t="e">
        <f t="shared" si="13"/>
        <v>#REF!</v>
      </c>
      <c r="AP19" s="382" t="e">
        <f t="shared" si="14"/>
        <v>#REF!</v>
      </c>
      <c r="AR19" s="382" t="e">
        <f t="shared" si="15"/>
        <v>#REF!</v>
      </c>
      <c r="AS19" s="382" t="e">
        <f t="shared" si="16"/>
        <v>#REF!</v>
      </c>
      <c r="AT19" s="382" t="e">
        <f t="shared" si="17"/>
        <v>#REF!</v>
      </c>
      <c r="AU19" s="382" t="e">
        <f t="shared" si="18"/>
        <v>#REF!</v>
      </c>
      <c r="AV19" s="382" t="e">
        <f t="shared" si="19"/>
        <v>#REF!</v>
      </c>
      <c r="AW19" s="382" t="e">
        <f t="shared" si="20"/>
        <v>#REF!</v>
      </c>
      <c r="AX19" s="382" t="e">
        <f t="shared" si="21"/>
        <v>#REF!</v>
      </c>
      <c r="AY19" s="382" t="e">
        <f t="shared" si="22"/>
        <v>#REF!</v>
      </c>
      <c r="AZ19" s="382" t="e">
        <f t="shared" si="23"/>
        <v>#REF!</v>
      </c>
      <c r="BA19" s="382" t="e">
        <f t="shared" si="24"/>
        <v>#REF!</v>
      </c>
      <c r="BB19" s="382" t="e">
        <f t="shared" si="25"/>
        <v>#REF!</v>
      </c>
    </row>
    <row r="20" spans="2:54" ht="30" customHeight="1">
      <c r="B20" s="26">
        <v>2008</v>
      </c>
      <c r="C20" s="271" t="s">
        <v>84</v>
      </c>
      <c r="D20" s="341" t="e">
        <f>#REF!</f>
        <v>#REF!</v>
      </c>
      <c r="E20" s="330" t="e">
        <f>#REF!</f>
        <v>#REF!</v>
      </c>
      <c r="F20" s="329" t="e">
        <f>#REF!</f>
        <v>#REF!</v>
      </c>
      <c r="G20" s="330" t="e">
        <f>#REF!</f>
        <v>#REF!</v>
      </c>
      <c r="H20" s="333" t="e">
        <f t="shared" si="3"/>
        <v>#REF!</v>
      </c>
      <c r="I20" s="351" t="e">
        <f>#REF!</f>
        <v>#REF!</v>
      </c>
      <c r="J20" s="352" t="e">
        <f>#REF!</f>
        <v>#REF!</v>
      </c>
      <c r="K20" s="351" t="e">
        <f>#REF!</f>
        <v>#REF!</v>
      </c>
      <c r="L20" s="352" t="e">
        <f>#REF!</f>
        <v>#REF!</v>
      </c>
      <c r="M20" s="351" t="e">
        <f>#REF!</f>
        <v>#REF!</v>
      </c>
      <c r="N20" s="352" t="e">
        <f t="shared" si="4"/>
        <v>#REF!</v>
      </c>
      <c r="O20" s="354" t="e">
        <f>#REF!</f>
        <v>#REF!</v>
      </c>
      <c r="P20" s="355" t="e">
        <f>#REF!</f>
        <v>#REF!</v>
      </c>
      <c r="Q20" s="354" t="e">
        <f>#REF!</f>
        <v>#REF!</v>
      </c>
      <c r="R20" s="355" t="e">
        <f>#REF!</f>
        <v>#REF!</v>
      </c>
      <c r="S20" s="354" t="e">
        <f>#REF!</f>
        <v>#REF!</v>
      </c>
      <c r="T20" s="363" t="e">
        <f>#REF!</f>
        <v>#REF!</v>
      </c>
      <c r="U20" s="368" t="e">
        <f>#REF!</f>
        <v>#REF!</v>
      </c>
      <c r="V20" s="355" t="e">
        <f>#REF!</f>
        <v>#REF!</v>
      </c>
      <c r="W20" s="354" t="e">
        <f>#REF!</f>
        <v>#REF!</v>
      </c>
      <c r="X20" s="355" t="e">
        <f>#REF!</f>
        <v>#REF!</v>
      </c>
      <c r="Y20" s="379" t="e">
        <f>#REF!</f>
        <v>#REF!</v>
      </c>
      <c r="Z20" s="354" t="e">
        <f t="shared" si="5"/>
        <v>#REF!</v>
      </c>
      <c r="AA20" s="375" t="e">
        <f t="shared" si="1"/>
        <v>#REF!</v>
      </c>
      <c r="AB20" s="284"/>
      <c r="AF20" s="374" t="s">
        <v>96</v>
      </c>
      <c r="AG20" s="382" t="e">
        <f t="shared" si="6"/>
        <v>#REF!</v>
      </c>
      <c r="AH20" s="382" t="e">
        <f t="shared" si="7"/>
        <v>#REF!</v>
      </c>
      <c r="AI20" s="382" t="e">
        <f t="shared" si="8"/>
        <v>#REF!</v>
      </c>
      <c r="AJ20" s="382" t="e">
        <f t="shared" si="9"/>
        <v>#REF!</v>
      </c>
      <c r="AL20" s="382" t="e">
        <f t="shared" si="10"/>
        <v>#REF!</v>
      </c>
      <c r="AM20" s="382" t="e">
        <f t="shared" si="11"/>
        <v>#REF!</v>
      </c>
      <c r="AN20" s="382" t="e">
        <f t="shared" si="12"/>
        <v>#REF!</v>
      </c>
      <c r="AO20" s="382" t="e">
        <f t="shared" si="13"/>
        <v>#REF!</v>
      </c>
      <c r="AP20" s="382" t="e">
        <f t="shared" si="14"/>
        <v>#REF!</v>
      </c>
      <c r="AR20" s="382" t="e">
        <f t="shared" si="15"/>
        <v>#REF!</v>
      </c>
      <c r="AS20" s="382" t="e">
        <f t="shared" si="16"/>
        <v>#REF!</v>
      </c>
      <c r="AT20" s="382" t="e">
        <f t="shared" si="17"/>
        <v>#REF!</v>
      </c>
      <c r="AU20" s="382" t="e">
        <f t="shared" si="18"/>
        <v>#REF!</v>
      </c>
      <c r="AV20" s="382" t="e">
        <f t="shared" si="19"/>
        <v>#REF!</v>
      </c>
      <c r="AW20" s="382" t="e">
        <f t="shared" si="20"/>
        <v>#REF!</v>
      </c>
      <c r="AX20" s="382" t="e">
        <f t="shared" si="21"/>
        <v>#REF!</v>
      </c>
      <c r="AY20" s="382" t="e">
        <f t="shared" si="22"/>
        <v>#REF!</v>
      </c>
      <c r="AZ20" s="382" t="e">
        <f t="shared" si="23"/>
        <v>#REF!</v>
      </c>
      <c r="BA20" s="382" t="e">
        <f t="shared" si="24"/>
        <v>#REF!</v>
      </c>
      <c r="BB20" s="382" t="e">
        <f t="shared" si="25"/>
        <v>#REF!</v>
      </c>
    </row>
    <row r="21" spans="2:54" ht="18.75" customHeight="1">
      <c r="B21" s="26"/>
      <c r="C21" s="271" t="s">
        <v>86</v>
      </c>
      <c r="D21" s="341" t="e">
        <f>#REF!</f>
        <v>#REF!</v>
      </c>
      <c r="E21" s="330" t="e">
        <f>#REF!</f>
        <v>#REF!</v>
      </c>
      <c r="F21" s="329" t="e">
        <f>#REF!</f>
        <v>#REF!</v>
      </c>
      <c r="G21" s="330" t="e">
        <f>#REF!</f>
        <v>#REF!</v>
      </c>
      <c r="H21" s="333" t="e">
        <f t="shared" si="3"/>
        <v>#REF!</v>
      </c>
      <c r="I21" s="351" t="e">
        <f>#REF!</f>
        <v>#REF!</v>
      </c>
      <c r="J21" s="352" t="e">
        <f>#REF!</f>
        <v>#REF!</v>
      </c>
      <c r="K21" s="351" t="e">
        <f>#REF!</f>
        <v>#REF!</v>
      </c>
      <c r="L21" s="352" t="e">
        <f>#REF!</f>
        <v>#REF!</v>
      </c>
      <c r="M21" s="351" t="e">
        <f>#REF!</f>
        <v>#REF!</v>
      </c>
      <c r="N21" s="352" t="e">
        <f t="shared" si="4"/>
        <v>#REF!</v>
      </c>
      <c r="O21" s="354" t="e">
        <f>#REF!</f>
        <v>#REF!</v>
      </c>
      <c r="P21" s="355" t="e">
        <f>#REF!</f>
        <v>#REF!</v>
      </c>
      <c r="Q21" s="354" t="e">
        <f>#REF!</f>
        <v>#REF!</v>
      </c>
      <c r="R21" s="355" t="e">
        <f>#REF!</f>
        <v>#REF!</v>
      </c>
      <c r="S21" s="354" t="e">
        <f>#REF!</f>
        <v>#REF!</v>
      </c>
      <c r="T21" s="363" t="e">
        <f>#REF!</f>
        <v>#REF!</v>
      </c>
      <c r="U21" s="368" t="e">
        <f>#REF!</f>
        <v>#REF!</v>
      </c>
      <c r="V21" s="355" t="e">
        <f>#REF!</f>
        <v>#REF!</v>
      </c>
      <c r="W21" s="354" t="e">
        <f>#REF!</f>
        <v>#REF!</v>
      </c>
      <c r="X21" s="355" t="e">
        <f>#REF!</f>
        <v>#REF!</v>
      </c>
      <c r="Y21" s="379" t="e">
        <f>#REF!</f>
        <v>#REF!</v>
      </c>
      <c r="Z21" s="354" t="e">
        <f t="shared" si="5"/>
        <v>#REF!</v>
      </c>
      <c r="AA21" s="375" t="e">
        <f t="shared" si="1"/>
        <v>#REF!</v>
      </c>
      <c r="AB21" s="284"/>
      <c r="AF21" s="374" t="s">
        <v>97</v>
      </c>
      <c r="AG21" s="382" t="e">
        <f t="shared" si="6"/>
        <v>#REF!</v>
      </c>
      <c r="AH21" s="382" t="e">
        <f t="shared" si="7"/>
        <v>#REF!</v>
      </c>
      <c r="AI21" s="382" t="e">
        <f t="shared" si="8"/>
        <v>#REF!</v>
      </c>
      <c r="AJ21" s="382" t="e">
        <f t="shared" si="9"/>
        <v>#REF!</v>
      </c>
      <c r="AL21" s="382" t="e">
        <f t="shared" si="10"/>
        <v>#REF!</v>
      </c>
      <c r="AM21" s="382" t="e">
        <f t="shared" si="11"/>
        <v>#REF!</v>
      </c>
      <c r="AN21" s="382" t="e">
        <f t="shared" si="12"/>
        <v>#REF!</v>
      </c>
      <c r="AO21" s="382" t="e">
        <f t="shared" si="13"/>
        <v>#REF!</v>
      </c>
      <c r="AP21" s="382" t="e">
        <f t="shared" si="14"/>
        <v>#REF!</v>
      </c>
      <c r="AR21" s="382" t="e">
        <f t="shared" si="15"/>
        <v>#REF!</v>
      </c>
      <c r="AS21" s="382" t="e">
        <f t="shared" si="16"/>
        <v>#REF!</v>
      </c>
      <c r="AT21" s="382" t="e">
        <f t="shared" si="17"/>
        <v>#REF!</v>
      </c>
      <c r="AU21" s="382" t="e">
        <f t="shared" si="18"/>
        <v>#REF!</v>
      </c>
      <c r="AV21" s="382" t="e">
        <f t="shared" si="19"/>
        <v>#REF!</v>
      </c>
      <c r="AW21" s="382" t="e">
        <f t="shared" si="20"/>
        <v>#REF!</v>
      </c>
      <c r="AX21" s="382" t="e">
        <f t="shared" si="21"/>
        <v>#REF!</v>
      </c>
      <c r="AY21" s="382" t="e">
        <f t="shared" si="22"/>
        <v>#REF!</v>
      </c>
      <c r="AZ21" s="382" t="e">
        <f t="shared" si="23"/>
        <v>#REF!</v>
      </c>
      <c r="BA21" s="382" t="e">
        <f t="shared" si="24"/>
        <v>#REF!</v>
      </c>
      <c r="BB21" s="382" t="e">
        <f t="shared" si="25"/>
        <v>#REF!</v>
      </c>
    </row>
    <row r="22" spans="2:54" ht="18.75" customHeight="1">
      <c r="B22" s="26"/>
      <c r="C22" s="271" t="s">
        <v>88</v>
      </c>
      <c r="D22" s="341" t="e">
        <f>#REF!</f>
        <v>#REF!</v>
      </c>
      <c r="E22" s="330" t="e">
        <f>#REF!</f>
        <v>#REF!</v>
      </c>
      <c r="F22" s="329" t="e">
        <f>#REF!</f>
        <v>#REF!</v>
      </c>
      <c r="G22" s="330" t="e">
        <f>#REF!</f>
        <v>#REF!</v>
      </c>
      <c r="H22" s="333" t="e">
        <f t="shared" si="3"/>
        <v>#REF!</v>
      </c>
      <c r="I22" s="351" t="e">
        <f>#REF!</f>
        <v>#REF!</v>
      </c>
      <c r="J22" s="352" t="e">
        <f>#REF!</f>
        <v>#REF!</v>
      </c>
      <c r="K22" s="351" t="e">
        <f>#REF!</f>
        <v>#REF!</v>
      </c>
      <c r="L22" s="352" t="e">
        <f>#REF!</f>
        <v>#REF!</v>
      </c>
      <c r="M22" s="351" t="e">
        <f>#REF!</f>
        <v>#REF!</v>
      </c>
      <c r="N22" s="352" t="e">
        <f t="shared" si="4"/>
        <v>#REF!</v>
      </c>
      <c r="O22" s="354" t="e">
        <f>#REF!</f>
        <v>#REF!</v>
      </c>
      <c r="P22" s="355" t="e">
        <f>#REF!</f>
        <v>#REF!</v>
      </c>
      <c r="Q22" s="354" t="e">
        <f>#REF!</f>
        <v>#REF!</v>
      </c>
      <c r="R22" s="355" t="e">
        <f>#REF!</f>
        <v>#REF!</v>
      </c>
      <c r="S22" s="354" t="e">
        <f>#REF!</f>
        <v>#REF!</v>
      </c>
      <c r="T22" s="363" t="e">
        <f>#REF!</f>
        <v>#REF!</v>
      </c>
      <c r="U22" s="368" t="e">
        <f>#REF!</f>
        <v>#REF!</v>
      </c>
      <c r="V22" s="355" t="e">
        <f>#REF!</f>
        <v>#REF!</v>
      </c>
      <c r="W22" s="354" t="e">
        <f>#REF!</f>
        <v>#REF!</v>
      </c>
      <c r="X22" s="355" t="e">
        <f>#REF!</f>
        <v>#REF!</v>
      </c>
      <c r="Y22" s="379" t="e">
        <f>#REF!</f>
        <v>#REF!</v>
      </c>
      <c r="Z22" s="354" t="e">
        <f t="shared" si="5"/>
        <v>#REF!</v>
      </c>
      <c r="AA22" s="375" t="e">
        <f t="shared" si="1"/>
        <v>#REF!</v>
      </c>
      <c r="AB22" s="284"/>
      <c r="AF22" s="376" t="s">
        <v>98</v>
      </c>
      <c r="AG22" s="382" t="e">
        <f t="shared" si="6"/>
        <v>#REF!</v>
      </c>
      <c r="AH22" s="382" t="e">
        <f t="shared" si="7"/>
        <v>#REF!</v>
      </c>
      <c r="AI22" s="382" t="e">
        <f t="shared" si="8"/>
        <v>#REF!</v>
      </c>
      <c r="AJ22" s="382" t="e">
        <f t="shared" si="9"/>
        <v>#REF!</v>
      </c>
      <c r="AL22" s="382" t="e">
        <f t="shared" si="10"/>
        <v>#REF!</v>
      </c>
      <c r="AM22" s="382" t="e">
        <f t="shared" si="11"/>
        <v>#REF!</v>
      </c>
      <c r="AN22" s="382" t="e">
        <f t="shared" si="12"/>
        <v>#REF!</v>
      </c>
      <c r="AO22" s="382" t="e">
        <f t="shared" si="13"/>
        <v>#REF!</v>
      </c>
      <c r="AP22" s="382" t="e">
        <f t="shared" si="14"/>
        <v>#REF!</v>
      </c>
      <c r="AR22" s="382" t="e">
        <f t="shared" si="15"/>
        <v>#REF!</v>
      </c>
      <c r="AS22" s="382" t="e">
        <f t="shared" si="16"/>
        <v>#REF!</v>
      </c>
      <c r="AT22" s="382" t="e">
        <f t="shared" si="17"/>
        <v>#REF!</v>
      </c>
      <c r="AU22" s="382" t="e">
        <f t="shared" si="18"/>
        <v>#REF!</v>
      </c>
      <c r="AV22" s="382" t="e">
        <f t="shared" si="19"/>
        <v>#REF!</v>
      </c>
      <c r="AW22" s="382" t="e">
        <f t="shared" si="20"/>
        <v>#REF!</v>
      </c>
      <c r="AX22" s="382" t="e">
        <f t="shared" si="21"/>
        <v>#REF!</v>
      </c>
      <c r="AY22" s="382" t="e">
        <f t="shared" si="22"/>
        <v>#REF!</v>
      </c>
      <c r="AZ22" s="382" t="e">
        <f t="shared" si="23"/>
        <v>#REF!</v>
      </c>
      <c r="BA22" s="382" t="e">
        <f t="shared" si="24"/>
        <v>#REF!</v>
      </c>
      <c r="BB22" s="382" t="e">
        <f t="shared" si="25"/>
        <v>#REF!</v>
      </c>
    </row>
    <row r="23" spans="2:54" ht="18.75" customHeight="1">
      <c r="B23" s="26"/>
      <c r="C23" s="271" t="s">
        <v>90</v>
      </c>
      <c r="D23" s="341" t="e">
        <f>#REF!</f>
        <v>#REF!</v>
      </c>
      <c r="E23" s="330" t="e">
        <f>#REF!</f>
        <v>#REF!</v>
      </c>
      <c r="F23" s="329" t="e">
        <f>#REF!</f>
        <v>#REF!</v>
      </c>
      <c r="G23" s="330" t="e">
        <f>#REF!</f>
        <v>#REF!</v>
      </c>
      <c r="H23" s="333" t="e">
        <f t="shared" si="3"/>
        <v>#REF!</v>
      </c>
      <c r="I23" s="351" t="e">
        <f>#REF!</f>
        <v>#REF!</v>
      </c>
      <c r="J23" s="352" t="e">
        <f>#REF!</f>
        <v>#REF!</v>
      </c>
      <c r="K23" s="351" t="e">
        <f>#REF!</f>
        <v>#REF!</v>
      </c>
      <c r="L23" s="352" t="e">
        <f>#REF!</f>
        <v>#REF!</v>
      </c>
      <c r="M23" s="351" t="e">
        <f>#REF!</f>
        <v>#REF!</v>
      </c>
      <c r="N23" s="352" t="e">
        <f t="shared" si="4"/>
        <v>#REF!</v>
      </c>
      <c r="O23" s="354" t="e">
        <f>#REF!</f>
        <v>#REF!</v>
      </c>
      <c r="P23" s="355" t="e">
        <f>#REF!</f>
        <v>#REF!</v>
      </c>
      <c r="Q23" s="354" t="e">
        <f>#REF!</f>
        <v>#REF!</v>
      </c>
      <c r="R23" s="355" t="e">
        <f>#REF!</f>
        <v>#REF!</v>
      </c>
      <c r="S23" s="354" t="e">
        <f>#REF!</f>
        <v>#REF!</v>
      </c>
      <c r="T23" s="363" t="e">
        <f>#REF!</f>
        <v>#REF!</v>
      </c>
      <c r="U23" s="368" t="e">
        <f>#REF!</f>
        <v>#REF!</v>
      </c>
      <c r="V23" s="355" t="e">
        <f>#REF!</f>
        <v>#REF!</v>
      </c>
      <c r="W23" s="354" t="e">
        <f>#REF!</f>
        <v>#REF!</v>
      </c>
      <c r="X23" s="355" t="e">
        <f>#REF!</f>
        <v>#REF!</v>
      </c>
      <c r="Y23" s="379" t="e">
        <f>#REF!</f>
        <v>#REF!</v>
      </c>
      <c r="Z23" s="354" t="e">
        <f t="shared" si="5"/>
        <v>#REF!</v>
      </c>
      <c r="AA23" s="375" t="e">
        <f t="shared" si="1"/>
        <v>#REF!</v>
      </c>
      <c r="AB23" s="284"/>
      <c r="AF23" s="374" t="s">
        <v>99</v>
      </c>
      <c r="AG23" s="382" t="e">
        <f t="shared" si="6"/>
        <v>#REF!</v>
      </c>
      <c r="AH23" s="382" t="e">
        <f t="shared" si="7"/>
        <v>#REF!</v>
      </c>
      <c r="AI23" s="382" t="e">
        <f t="shared" si="8"/>
        <v>#REF!</v>
      </c>
      <c r="AJ23" s="382" t="e">
        <f t="shared" si="9"/>
        <v>#REF!</v>
      </c>
      <c r="AL23" s="382" t="e">
        <f t="shared" si="10"/>
        <v>#REF!</v>
      </c>
      <c r="AM23" s="382" t="e">
        <f t="shared" si="11"/>
        <v>#REF!</v>
      </c>
      <c r="AN23" s="382" t="e">
        <f t="shared" si="12"/>
        <v>#REF!</v>
      </c>
      <c r="AO23" s="382" t="e">
        <f t="shared" si="13"/>
        <v>#REF!</v>
      </c>
      <c r="AP23" s="382" t="e">
        <f t="shared" si="14"/>
        <v>#REF!</v>
      </c>
      <c r="AR23" s="382" t="e">
        <f t="shared" si="15"/>
        <v>#REF!</v>
      </c>
      <c r="AS23" s="382" t="e">
        <f t="shared" si="16"/>
        <v>#REF!</v>
      </c>
      <c r="AT23" s="382" t="e">
        <f t="shared" si="17"/>
        <v>#REF!</v>
      </c>
      <c r="AU23" s="382" t="e">
        <f t="shared" si="18"/>
        <v>#REF!</v>
      </c>
      <c r="AV23" s="382" t="e">
        <f t="shared" si="19"/>
        <v>#REF!</v>
      </c>
      <c r="AW23" s="382" t="e">
        <f t="shared" si="20"/>
        <v>#REF!</v>
      </c>
      <c r="AX23" s="382" t="e">
        <f t="shared" si="21"/>
        <v>#REF!</v>
      </c>
      <c r="AY23" s="382" t="e">
        <f t="shared" si="22"/>
        <v>#REF!</v>
      </c>
      <c r="AZ23" s="382" t="e">
        <f t="shared" si="23"/>
        <v>#REF!</v>
      </c>
      <c r="BA23" s="382" t="e">
        <f t="shared" si="24"/>
        <v>#REF!</v>
      </c>
      <c r="BB23" s="382" t="e">
        <f t="shared" si="25"/>
        <v>#REF!</v>
      </c>
    </row>
    <row r="24" spans="2:54" ht="30" customHeight="1">
      <c r="B24" s="26">
        <v>2009</v>
      </c>
      <c r="C24" s="271" t="s">
        <v>84</v>
      </c>
      <c r="D24" s="341" t="e">
        <f>#REF!</f>
        <v>#REF!</v>
      </c>
      <c r="E24" s="330" t="e">
        <f>#REF!</f>
        <v>#REF!</v>
      </c>
      <c r="F24" s="329" t="e">
        <f>#REF!</f>
        <v>#REF!</v>
      </c>
      <c r="G24" s="330" t="e">
        <f>#REF!</f>
        <v>#REF!</v>
      </c>
      <c r="H24" s="333" t="e">
        <f t="shared" si="3"/>
        <v>#REF!</v>
      </c>
      <c r="I24" s="351" t="e">
        <f>#REF!</f>
        <v>#REF!</v>
      </c>
      <c r="J24" s="352" t="e">
        <f>#REF!</f>
        <v>#REF!</v>
      </c>
      <c r="K24" s="351" t="e">
        <f>#REF!</f>
        <v>#REF!</v>
      </c>
      <c r="L24" s="352" t="e">
        <f>#REF!</f>
        <v>#REF!</v>
      </c>
      <c r="M24" s="351" t="e">
        <f>#REF!</f>
        <v>#REF!</v>
      </c>
      <c r="N24" s="352" t="e">
        <f t="shared" si="4"/>
        <v>#REF!</v>
      </c>
      <c r="O24" s="354" t="e">
        <f>#REF!</f>
        <v>#REF!</v>
      </c>
      <c r="P24" s="355" t="e">
        <f>#REF!</f>
        <v>#REF!</v>
      </c>
      <c r="Q24" s="354" t="e">
        <f>#REF!</f>
        <v>#REF!</v>
      </c>
      <c r="R24" s="355" t="e">
        <f>#REF!</f>
        <v>#REF!</v>
      </c>
      <c r="S24" s="354" t="e">
        <f>#REF!</f>
        <v>#REF!</v>
      </c>
      <c r="T24" s="363" t="e">
        <f>#REF!</f>
        <v>#REF!</v>
      </c>
      <c r="U24" s="368" t="e">
        <f>#REF!</f>
        <v>#REF!</v>
      </c>
      <c r="V24" s="355" t="e">
        <f>#REF!</f>
        <v>#REF!</v>
      </c>
      <c r="W24" s="354" t="e">
        <f>#REF!</f>
        <v>#REF!</v>
      </c>
      <c r="X24" s="355" t="e">
        <f>#REF!</f>
        <v>#REF!</v>
      </c>
      <c r="Y24" s="379" t="e">
        <f>#REF!</f>
        <v>#REF!</v>
      </c>
      <c r="Z24" s="354" t="e">
        <f t="shared" si="5"/>
        <v>#REF!</v>
      </c>
      <c r="AA24" s="375" t="e">
        <f t="shared" si="1"/>
        <v>#REF!</v>
      </c>
      <c r="AB24" s="284"/>
      <c r="AF24" s="374" t="s">
        <v>100</v>
      </c>
      <c r="AG24" s="382" t="e">
        <f t="shared" si="6"/>
        <v>#REF!</v>
      </c>
      <c r="AH24" s="382" t="e">
        <f t="shared" si="7"/>
        <v>#REF!</v>
      </c>
      <c r="AI24" s="382" t="e">
        <f t="shared" si="8"/>
        <v>#REF!</v>
      </c>
      <c r="AJ24" s="382" t="e">
        <f t="shared" si="9"/>
        <v>#REF!</v>
      </c>
      <c r="AL24" s="382" t="e">
        <f t="shared" si="10"/>
        <v>#REF!</v>
      </c>
      <c r="AM24" s="382" t="e">
        <f t="shared" si="11"/>
        <v>#REF!</v>
      </c>
      <c r="AN24" s="382" t="e">
        <f t="shared" si="12"/>
        <v>#REF!</v>
      </c>
      <c r="AO24" s="382" t="e">
        <f t="shared" si="13"/>
        <v>#REF!</v>
      </c>
      <c r="AP24" s="382" t="e">
        <f t="shared" si="14"/>
        <v>#REF!</v>
      </c>
      <c r="AR24" s="382" t="e">
        <f t="shared" si="15"/>
        <v>#REF!</v>
      </c>
      <c r="AS24" s="382" t="e">
        <f t="shared" si="16"/>
        <v>#REF!</v>
      </c>
      <c r="AT24" s="382" t="e">
        <f t="shared" si="17"/>
        <v>#REF!</v>
      </c>
      <c r="AU24" s="382" t="e">
        <f t="shared" si="18"/>
        <v>#REF!</v>
      </c>
      <c r="AV24" s="382" t="e">
        <f t="shared" si="19"/>
        <v>#REF!</v>
      </c>
      <c r="AW24" s="382" t="e">
        <f t="shared" si="20"/>
        <v>#REF!</v>
      </c>
      <c r="AX24" s="382" t="e">
        <f t="shared" si="21"/>
        <v>#REF!</v>
      </c>
      <c r="AY24" s="382" t="e">
        <f t="shared" si="22"/>
        <v>#REF!</v>
      </c>
      <c r="AZ24" s="382" t="e">
        <f t="shared" si="23"/>
        <v>#REF!</v>
      </c>
      <c r="BA24" s="382" t="e">
        <f t="shared" si="24"/>
        <v>#REF!</v>
      </c>
      <c r="BB24" s="382" t="e">
        <f t="shared" si="25"/>
        <v>#REF!</v>
      </c>
    </row>
    <row r="25" spans="2:54" ht="18.75" customHeight="1">
      <c r="B25" s="26"/>
      <c r="C25" s="271" t="s">
        <v>86</v>
      </c>
      <c r="D25" s="341" t="e">
        <f>#REF!</f>
        <v>#REF!</v>
      </c>
      <c r="E25" s="330" t="e">
        <f>#REF!</f>
        <v>#REF!</v>
      </c>
      <c r="F25" s="329" t="e">
        <f>#REF!</f>
        <v>#REF!</v>
      </c>
      <c r="G25" s="330" t="e">
        <f>#REF!</f>
        <v>#REF!</v>
      </c>
      <c r="H25" s="333" t="e">
        <f t="shared" si="3"/>
        <v>#REF!</v>
      </c>
      <c r="I25" s="351" t="e">
        <f>#REF!</f>
        <v>#REF!</v>
      </c>
      <c r="J25" s="352" t="e">
        <f>#REF!</f>
        <v>#REF!</v>
      </c>
      <c r="K25" s="351" t="e">
        <f>#REF!</f>
        <v>#REF!</v>
      </c>
      <c r="L25" s="352" t="e">
        <f>#REF!</f>
        <v>#REF!</v>
      </c>
      <c r="M25" s="351" t="e">
        <f>#REF!</f>
        <v>#REF!</v>
      </c>
      <c r="N25" s="352" t="e">
        <f t="shared" si="4"/>
        <v>#REF!</v>
      </c>
      <c r="O25" s="354" t="e">
        <f>#REF!</f>
        <v>#REF!</v>
      </c>
      <c r="P25" s="355" t="e">
        <f>#REF!</f>
        <v>#REF!</v>
      </c>
      <c r="Q25" s="354" t="e">
        <f>#REF!</f>
        <v>#REF!</v>
      </c>
      <c r="R25" s="355" t="e">
        <f>#REF!</f>
        <v>#REF!</v>
      </c>
      <c r="S25" s="354" t="e">
        <f>#REF!</f>
        <v>#REF!</v>
      </c>
      <c r="T25" s="363" t="e">
        <f>#REF!</f>
        <v>#REF!</v>
      </c>
      <c r="U25" s="368" t="e">
        <f>#REF!</f>
        <v>#REF!</v>
      </c>
      <c r="V25" s="355" t="e">
        <f>#REF!</f>
        <v>#REF!</v>
      </c>
      <c r="W25" s="354" t="e">
        <f>#REF!</f>
        <v>#REF!</v>
      </c>
      <c r="X25" s="355" t="e">
        <f>#REF!</f>
        <v>#REF!</v>
      </c>
      <c r="Y25" s="379" t="e">
        <f>#REF!</f>
        <v>#REF!</v>
      </c>
      <c r="Z25" s="354" t="e">
        <f t="shared" si="5"/>
        <v>#REF!</v>
      </c>
      <c r="AA25" s="375" t="e">
        <f t="shared" si="1"/>
        <v>#REF!</v>
      </c>
      <c r="AB25" s="284"/>
      <c r="AF25" s="374" t="s">
        <v>101</v>
      </c>
      <c r="AG25" s="382" t="e">
        <f t="shared" si="6"/>
        <v>#REF!</v>
      </c>
      <c r="AH25" s="382" t="e">
        <f t="shared" si="7"/>
        <v>#REF!</v>
      </c>
      <c r="AI25" s="382" t="e">
        <f t="shared" si="8"/>
        <v>#REF!</v>
      </c>
      <c r="AJ25" s="382" t="e">
        <f t="shared" si="9"/>
        <v>#REF!</v>
      </c>
      <c r="AL25" s="382" t="e">
        <f t="shared" si="10"/>
        <v>#REF!</v>
      </c>
      <c r="AM25" s="382" t="e">
        <f t="shared" si="11"/>
        <v>#REF!</v>
      </c>
      <c r="AN25" s="382" t="e">
        <f t="shared" si="12"/>
        <v>#REF!</v>
      </c>
      <c r="AO25" s="382" t="e">
        <f t="shared" si="13"/>
        <v>#REF!</v>
      </c>
      <c r="AP25" s="382" t="e">
        <f t="shared" si="14"/>
        <v>#REF!</v>
      </c>
      <c r="AR25" s="382" t="e">
        <f t="shared" si="15"/>
        <v>#REF!</v>
      </c>
      <c r="AS25" s="382" t="e">
        <f t="shared" si="16"/>
        <v>#REF!</v>
      </c>
      <c r="AT25" s="382" t="e">
        <f t="shared" si="17"/>
        <v>#REF!</v>
      </c>
      <c r="AU25" s="382" t="e">
        <f t="shared" si="18"/>
        <v>#REF!</v>
      </c>
      <c r="AV25" s="382" t="e">
        <f t="shared" si="19"/>
        <v>#REF!</v>
      </c>
      <c r="AW25" s="382" t="e">
        <f t="shared" si="20"/>
        <v>#REF!</v>
      </c>
      <c r="AX25" s="382" t="e">
        <f t="shared" si="21"/>
        <v>#REF!</v>
      </c>
      <c r="AY25" s="382" t="e">
        <f t="shared" si="22"/>
        <v>#REF!</v>
      </c>
      <c r="AZ25" s="382" t="e">
        <f t="shared" si="23"/>
        <v>#REF!</v>
      </c>
      <c r="BA25" s="382" t="e">
        <f t="shared" si="24"/>
        <v>#REF!</v>
      </c>
      <c r="BB25" s="382" t="e">
        <f t="shared" si="25"/>
        <v>#REF!</v>
      </c>
    </row>
    <row r="26" spans="2:54" ht="18.75" customHeight="1">
      <c r="B26" s="26"/>
      <c r="C26" s="271" t="s">
        <v>88</v>
      </c>
      <c r="D26" s="341" t="e">
        <f>#REF!</f>
        <v>#REF!</v>
      </c>
      <c r="E26" s="330" t="e">
        <f>#REF!</f>
        <v>#REF!</v>
      </c>
      <c r="F26" s="329" t="e">
        <f>#REF!</f>
        <v>#REF!</v>
      </c>
      <c r="G26" s="330" t="e">
        <f>#REF!</f>
        <v>#REF!</v>
      </c>
      <c r="H26" s="333" t="e">
        <f t="shared" si="3"/>
        <v>#REF!</v>
      </c>
      <c r="I26" s="351" t="e">
        <f>#REF!</f>
        <v>#REF!</v>
      </c>
      <c r="J26" s="352" t="e">
        <f>#REF!</f>
        <v>#REF!</v>
      </c>
      <c r="K26" s="351" t="e">
        <f>#REF!</f>
        <v>#REF!</v>
      </c>
      <c r="L26" s="352" t="e">
        <f>#REF!</f>
        <v>#REF!</v>
      </c>
      <c r="M26" s="351" t="e">
        <f>#REF!</f>
        <v>#REF!</v>
      </c>
      <c r="N26" s="352" t="e">
        <f t="shared" si="4"/>
        <v>#REF!</v>
      </c>
      <c r="O26" s="354" t="e">
        <f>#REF!</f>
        <v>#REF!</v>
      </c>
      <c r="P26" s="355" t="e">
        <f>#REF!</f>
        <v>#REF!</v>
      </c>
      <c r="Q26" s="354" t="e">
        <f>#REF!</f>
        <v>#REF!</v>
      </c>
      <c r="R26" s="355" t="e">
        <f>#REF!</f>
        <v>#REF!</v>
      </c>
      <c r="S26" s="354" t="e">
        <f>#REF!</f>
        <v>#REF!</v>
      </c>
      <c r="T26" s="363" t="e">
        <f>#REF!</f>
        <v>#REF!</v>
      </c>
      <c r="U26" s="368" t="e">
        <f>#REF!</f>
        <v>#REF!</v>
      </c>
      <c r="V26" s="355" t="e">
        <f>#REF!</f>
        <v>#REF!</v>
      </c>
      <c r="W26" s="354" t="e">
        <f>#REF!</f>
        <v>#REF!</v>
      </c>
      <c r="X26" s="355" t="e">
        <f>#REF!</f>
        <v>#REF!</v>
      </c>
      <c r="Y26" s="379" t="e">
        <f>#REF!</f>
        <v>#REF!</v>
      </c>
      <c r="Z26" s="354" t="e">
        <f t="shared" si="5"/>
        <v>#REF!</v>
      </c>
      <c r="AA26" s="375" t="e">
        <f t="shared" si="1"/>
        <v>#REF!</v>
      </c>
      <c r="AB26" s="284"/>
      <c r="AF26" s="376" t="s">
        <v>102</v>
      </c>
      <c r="AG26" s="382" t="e">
        <f t="shared" si="6"/>
        <v>#REF!</v>
      </c>
      <c r="AH26" s="382" t="e">
        <f t="shared" si="7"/>
        <v>#REF!</v>
      </c>
      <c r="AI26" s="382" t="e">
        <f t="shared" si="8"/>
        <v>#REF!</v>
      </c>
      <c r="AJ26" s="382" t="e">
        <f t="shared" si="9"/>
        <v>#REF!</v>
      </c>
      <c r="AL26" s="382" t="e">
        <f t="shared" si="10"/>
        <v>#REF!</v>
      </c>
      <c r="AM26" s="382" t="e">
        <f t="shared" si="11"/>
        <v>#REF!</v>
      </c>
      <c r="AN26" s="382" t="e">
        <f t="shared" si="12"/>
        <v>#REF!</v>
      </c>
      <c r="AO26" s="382" t="e">
        <f t="shared" si="13"/>
        <v>#REF!</v>
      </c>
      <c r="AP26" s="382" t="e">
        <f t="shared" si="14"/>
        <v>#REF!</v>
      </c>
      <c r="AR26" s="382" t="e">
        <f t="shared" si="15"/>
        <v>#REF!</v>
      </c>
      <c r="AS26" s="382" t="e">
        <f t="shared" si="16"/>
        <v>#REF!</v>
      </c>
      <c r="AT26" s="382" t="e">
        <f t="shared" si="17"/>
        <v>#REF!</v>
      </c>
      <c r="AU26" s="382" t="e">
        <f t="shared" si="18"/>
        <v>#REF!</v>
      </c>
      <c r="AV26" s="382" t="e">
        <f t="shared" si="19"/>
        <v>#REF!</v>
      </c>
      <c r="AW26" s="382" t="e">
        <f t="shared" si="20"/>
        <v>#REF!</v>
      </c>
      <c r="AX26" s="382" t="e">
        <f t="shared" si="21"/>
        <v>#REF!</v>
      </c>
      <c r="AY26" s="382" t="e">
        <f t="shared" si="22"/>
        <v>#REF!</v>
      </c>
      <c r="AZ26" s="382" t="e">
        <f t="shared" si="23"/>
        <v>#REF!</v>
      </c>
      <c r="BA26" s="382" t="e">
        <f t="shared" si="24"/>
        <v>#REF!</v>
      </c>
      <c r="BB26" s="382" t="e">
        <f t="shared" si="25"/>
        <v>#REF!</v>
      </c>
    </row>
    <row r="27" spans="2:54" ht="18.75" customHeight="1">
      <c r="B27" s="26"/>
      <c r="C27" s="271" t="s">
        <v>90</v>
      </c>
      <c r="D27" s="341" t="e">
        <f>#REF!</f>
        <v>#REF!</v>
      </c>
      <c r="E27" s="330" t="e">
        <f>#REF!</f>
        <v>#REF!</v>
      </c>
      <c r="F27" s="329" t="e">
        <f>#REF!</f>
        <v>#REF!</v>
      </c>
      <c r="G27" s="330" t="e">
        <f>#REF!</f>
        <v>#REF!</v>
      </c>
      <c r="H27" s="333" t="e">
        <f t="shared" si="3"/>
        <v>#REF!</v>
      </c>
      <c r="I27" s="351" t="e">
        <f>#REF!</f>
        <v>#REF!</v>
      </c>
      <c r="J27" s="352" t="e">
        <f>#REF!</f>
        <v>#REF!</v>
      </c>
      <c r="K27" s="351" t="e">
        <f>#REF!</f>
        <v>#REF!</v>
      </c>
      <c r="L27" s="352" t="e">
        <f>#REF!</f>
        <v>#REF!</v>
      </c>
      <c r="M27" s="351" t="e">
        <f>#REF!</f>
        <v>#REF!</v>
      </c>
      <c r="N27" s="352" t="e">
        <f t="shared" si="4"/>
        <v>#REF!</v>
      </c>
      <c r="O27" s="354" t="e">
        <f>#REF!</f>
        <v>#REF!</v>
      </c>
      <c r="P27" s="355" t="e">
        <f>#REF!</f>
        <v>#REF!</v>
      </c>
      <c r="Q27" s="354" t="e">
        <f>#REF!</f>
        <v>#REF!</v>
      </c>
      <c r="R27" s="355" t="e">
        <f>#REF!</f>
        <v>#REF!</v>
      </c>
      <c r="S27" s="354" t="e">
        <f>#REF!</f>
        <v>#REF!</v>
      </c>
      <c r="T27" s="363" t="e">
        <f>#REF!</f>
        <v>#REF!</v>
      </c>
      <c r="U27" s="368" t="e">
        <f>#REF!</f>
        <v>#REF!</v>
      </c>
      <c r="V27" s="355" t="e">
        <f>#REF!</f>
        <v>#REF!</v>
      </c>
      <c r="W27" s="354" t="e">
        <f>#REF!</f>
        <v>#REF!</v>
      </c>
      <c r="X27" s="355" t="e">
        <f>#REF!</f>
        <v>#REF!</v>
      </c>
      <c r="Y27" s="379" t="e">
        <f>#REF!</f>
        <v>#REF!</v>
      </c>
      <c r="Z27" s="354" t="e">
        <f t="shared" si="5"/>
        <v>#REF!</v>
      </c>
      <c r="AA27" s="375" t="e">
        <f t="shared" si="1"/>
        <v>#REF!</v>
      </c>
      <c r="AB27" s="284"/>
      <c r="AF27" s="376" t="s">
        <v>103</v>
      </c>
      <c r="AG27" s="382" t="e">
        <f t="shared" si="6"/>
        <v>#REF!</v>
      </c>
      <c r="AH27" s="382" t="e">
        <f t="shared" si="7"/>
        <v>#REF!</v>
      </c>
      <c r="AI27" s="382" t="e">
        <f t="shared" si="8"/>
        <v>#REF!</v>
      </c>
      <c r="AJ27" s="382" t="e">
        <f t="shared" si="9"/>
        <v>#REF!</v>
      </c>
      <c r="AL27" s="382" t="e">
        <f t="shared" si="10"/>
        <v>#REF!</v>
      </c>
      <c r="AM27" s="382" t="e">
        <f t="shared" si="11"/>
        <v>#REF!</v>
      </c>
      <c r="AN27" s="382" t="e">
        <f t="shared" si="12"/>
        <v>#REF!</v>
      </c>
      <c r="AO27" s="382" t="e">
        <f t="shared" si="13"/>
        <v>#REF!</v>
      </c>
      <c r="AP27" s="382" t="e">
        <f t="shared" si="14"/>
        <v>#REF!</v>
      </c>
      <c r="AR27" s="382" t="e">
        <f t="shared" si="15"/>
        <v>#REF!</v>
      </c>
      <c r="AS27" s="382" t="e">
        <f t="shared" si="16"/>
        <v>#REF!</v>
      </c>
      <c r="AT27" s="382" t="e">
        <f t="shared" si="17"/>
        <v>#REF!</v>
      </c>
      <c r="AU27" s="382" t="e">
        <f t="shared" si="18"/>
        <v>#REF!</v>
      </c>
      <c r="AV27" s="382" t="e">
        <f t="shared" si="19"/>
        <v>#REF!</v>
      </c>
      <c r="AW27" s="382" t="e">
        <f t="shared" si="20"/>
        <v>#REF!</v>
      </c>
      <c r="AX27" s="382" t="e">
        <f t="shared" si="21"/>
        <v>#REF!</v>
      </c>
      <c r="AY27" s="382" t="e">
        <f t="shared" si="22"/>
        <v>#REF!</v>
      </c>
      <c r="AZ27" s="382" t="e">
        <f t="shared" si="23"/>
        <v>#REF!</v>
      </c>
      <c r="BA27" s="382" t="e">
        <f t="shared" si="24"/>
        <v>#REF!</v>
      </c>
      <c r="BB27" s="382" t="e">
        <f t="shared" si="25"/>
        <v>#REF!</v>
      </c>
    </row>
    <row r="28" spans="2:54" ht="30" customHeight="1">
      <c r="B28" s="26">
        <v>2010</v>
      </c>
      <c r="C28" s="271" t="s">
        <v>84</v>
      </c>
      <c r="D28" s="341" t="e">
        <f>#REF!</f>
        <v>#REF!</v>
      </c>
      <c r="E28" s="330" t="e">
        <f>#REF!</f>
        <v>#REF!</v>
      </c>
      <c r="F28" s="329" t="e">
        <f>#REF!</f>
        <v>#REF!</v>
      </c>
      <c r="G28" s="330" t="e">
        <f>#REF!</f>
        <v>#REF!</v>
      </c>
      <c r="H28" s="333" t="e">
        <f t="shared" si="3"/>
        <v>#REF!</v>
      </c>
      <c r="I28" s="351" t="e">
        <f>#REF!</f>
        <v>#REF!</v>
      </c>
      <c r="J28" s="352" t="e">
        <f>#REF!</f>
        <v>#REF!</v>
      </c>
      <c r="K28" s="351" t="e">
        <f>#REF!</f>
        <v>#REF!</v>
      </c>
      <c r="L28" s="352" t="e">
        <f>#REF!</f>
        <v>#REF!</v>
      </c>
      <c r="M28" s="351" t="e">
        <f>#REF!</f>
        <v>#REF!</v>
      </c>
      <c r="N28" s="352" t="e">
        <f t="shared" si="4"/>
        <v>#REF!</v>
      </c>
      <c r="O28" s="354" t="e">
        <f>#REF!</f>
        <v>#REF!</v>
      </c>
      <c r="P28" s="355" t="e">
        <f>#REF!</f>
        <v>#REF!</v>
      </c>
      <c r="Q28" s="354" t="e">
        <f>#REF!</f>
        <v>#REF!</v>
      </c>
      <c r="R28" s="355" t="e">
        <f>#REF!</f>
        <v>#REF!</v>
      </c>
      <c r="S28" s="354" t="e">
        <f>#REF!</f>
        <v>#REF!</v>
      </c>
      <c r="T28" s="363" t="e">
        <f>#REF!</f>
        <v>#REF!</v>
      </c>
      <c r="U28" s="368" t="e">
        <f>#REF!</f>
        <v>#REF!</v>
      </c>
      <c r="V28" s="355" t="e">
        <f>#REF!</f>
        <v>#REF!</v>
      </c>
      <c r="W28" s="354" t="e">
        <f>#REF!</f>
        <v>#REF!</v>
      </c>
      <c r="X28" s="355" t="e">
        <f>#REF!</f>
        <v>#REF!</v>
      </c>
      <c r="Y28" s="379" t="e">
        <f>#REF!</f>
        <v>#REF!</v>
      </c>
      <c r="Z28" s="354" t="e">
        <f t="shared" si="5"/>
        <v>#REF!</v>
      </c>
      <c r="AA28" s="375" t="e">
        <f t="shared" si="1"/>
        <v>#REF!</v>
      </c>
      <c r="AB28" s="284"/>
      <c r="AF28" s="376" t="s">
        <v>104</v>
      </c>
      <c r="AG28" s="382" t="e">
        <f t="shared" si="6"/>
        <v>#REF!</v>
      </c>
      <c r="AH28" s="382" t="e">
        <f t="shared" si="7"/>
        <v>#REF!</v>
      </c>
      <c r="AI28" s="382" t="e">
        <f t="shared" si="8"/>
        <v>#REF!</v>
      </c>
      <c r="AJ28" s="382" t="e">
        <f t="shared" si="9"/>
        <v>#REF!</v>
      </c>
      <c r="AL28" s="382" t="e">
        <f t="shared" si="10"/>
        <v>#REF!</v>
      </c>
      <c r="AM28" s="382" t="e">
        <f t="shared" si="11"/>
        <v>#REF!</v>
      </c>
      <c r="AN28" s="382" t="e">
        <f t="shared" si="12"/>
        <v>#REF!</v>
      </c>
      <c r="AO28" s="382" t="e">
        <f t="shared" si="13"/>
        <v>#REF!</v>
      </c>
      <c r="AP28" s="382" t="e">
        <f t="shared" si="14"/>
        <v>#REF!</v>
      </c>
      <c r="AR28" s="382" t="e">
        <f t="shared" si="15"/>
        <v>#REF!</v>
      </c>
      <c r="AS28" s="382" t="e">
        <f t="shared" si="16"/>
        <v>#REF!</v>
      </c>
      <c r="AT28" s="382" t="e">
        <f t="shared" si="17"/>
        <v>#REF!</v>
      </c>
      <c r="AU28" s="382" t="e">
        <f t="shared" si="18"/>
        <v>#REF!</v>
      </c>
      <c r="AV28" s="382" t="e">
        <f t="shared" si="19"/>
        <v>#REF!</v>
      </c>
      <c r="AW28" s="382" t="e">
        <f t="shared" si="20"/>
        <v>#REF!</v>
      </c>
      <c r="AX28" s="382" t="e">
        <f t="shared" si="21"/>
        <v>#REF!</v>
      </c>
      <c r="AY28" s="382" t="e">
        <f t="shared" si="22"/>
        <v>#REF!</v>
      </c>
      <c r="AZ28" s="382" t="e">
        <f t="shared" si="23"/>
        <v>#REF!</v>
      </c>
      <c r="BA28" s="382" t="e">
        <f t="shared" si="24"/>
        <v>#REF!</v>
      </c>
      <c r="BB28" s="382" t="e">
        <f t="shared" si="25"/>
        <v>#REF!</v>
      </c>
    </row>
    <row r="29" spans="2:54" ht="18.75" customHeight="1">
      <c r="B29" s="26"/>
      <c r="C29" s="271" t="s">
        <v>86</v>
      </c>
      <c r="D29" s="341" t="e">
        <f>#REF!</f>
        <v>#REF!</v>
      </c>
      <c r="E29" s="330" t="e">
        <f>#REF!</f>
        <v>#REF!</v>
      </c>
      <c r="F29" s="329" t="e">
        <f>#REF!</f>
        <v>#REF!</v>
      </c>
      <c r="G29" s="330" t="e">
        <f>#REF!</f>
        <v>#REF!</v>
      </c>
      <c r="H29" s="333" t="e">
        <f t="shared" si="3"/>
        <v>#REF!</v>
      </c>
      <c r="I29" s="351" t="e">
        <f>#REF!</f>
        <v>#REF!</v>
      </c>
      <c r="J29" s="352" t="e">
        <f>#REF!</f>
        <v>#REF!</v>
      </c>
      <c r="K29" s="351" t="e">
        <f>#REF!</f>
        <v>#REF!</v>
      </c>
      <c r="L29" s="352" t="e">
        <f>#REF!</f>
        <v>#REF!</v>
      </c>
      <c r="M29" s="351" t="e">
        <f>#REF!</f>
        <v>#REF!</v>
      </c>
      <c r="N29" s="352" t="e">
        <f t="shared" si="4"/>
        <v>#REF!</v>
      </c>
      <c r="O29" s="354" t="e">
        <f>#REF!</f>
        <v>#REF!</v>
      </c>
      <c r="P29" s="355" t="e">
        <f>#REF!</f>
        <v>#REF!</v>
      </c>
      <c r="Q29" s="354" t="e">
        <f>#REF!</f>
        <v>#REF!</v>
      </c>
      <c r="R29" s="355" t="e">
        <f>#REF!</f>
        <v>#REF!</v>
      </c>
      <c r="S29" s="354" t="e">
        <f>#REF!</f>
        <v>#REF!</v>
      </c>
      <c r="T29" s="363" t="e">
        <f>#REF!</f>
        <v>#REF!</v>
      </c>
      <c r="U29" s="368" t="e">
        <f>#REF!</f>
        <v>#REF!</v>
      </c>
      <c r="V29" s="355" t="e">
        <f>#REF!</f>
        <v>#REF!</v>
      </c>
      <c r="W29" s="354" t="e">
        <f>#REF!</f>
        <v>#REF!</v>
      </c>
      <c r="X29" s="355" t="e">
        <f>#REF!</f>
        <v>#REF!</v>
      </c>
      <c r="Y29" s="379" t="e">
        <f>#REF!</f>
        <v>#REF!</v>
      </c>
      <c r="Z29" s="354" t="e">
        <f t="shared" si="5"/>
        <v>#REF!</v>
      </c>
      <c r="AA29" s="375" t="e">
        <f t="shared" si="1"/>
        <v>#REF!</v>
      </c>
      <c r="AB29" s="284"/>
      <c r="AR29" s="382"/>
      <c r="AS29" s="382"/>
      <c r="AT29" s="382"/>
      <c r="AU29" s="382"/>
      <c r="AV29" s="382"/>
      <c r="AW29" s="382"/>
      <c r="AX29" s="382"/>
      <c r="AY29" s="382"/>
      <c r="AZ29" s="382"/>
      <c r="BA29" s="382"/>
      <c r="BB29" s="382"/>
    </row>
    <row r="30" spans="2:54" ht="18.75" customHeight="1">
      <c r="B30" s="26"/>
      <c r="C30" s="271" t="s">
        <v>88</v>
      </c>
      <c r="D30" s="341" t="e">
        <f>#REF!</f>
        <v>#REF!</v>
      </c>
      <c r="E30" s="330" t="e">
        <f>#REF!</f>
        <v>#REF!</v>
      </c>
      <c r="F30" s="329" t="e">
        <f>#REF!</f>
        <v>#REF!</v>
      </c>
      <c r="G30" s="330" t="e">
        <f>#REF!</f>
        <v>#REF!</v>
      </c>
      <c r="H30" s="333" t="e">
        <f t="shared" si="3"/>
        <v>#REF!</v>
      </c>
      <c r="I30" s="351" t="e">
        <f>#REF!</f>
        <v>#REF!</v>
      </c>
      <c r="J30" s="352" t="e">
        <f>#REF!</f>
        <v>#REF!</v>
      </c>
      <c r="K30" s="351" t="e">
        <f>#REF!</f>
        <v>#REF!</v>
      </c>
      <c r="L30" s="352" t="e">
        <f>#REF!</f>
        <v>#REF!</v>
      </c>
      <c r="M30" s="351" t="e">
        <f>#REF!</f>
        <v>#REF!</v>
      </c>
      <c r="N30" s="352" t="e">
        <f t="shared" si="4"/>
        <v>#REF!</v>
      </c>
      <c r="O30" s="354" t="e">
        <f>#REF!</f>
        <v>#REF!</v>
      </c>
      <c r="P30" s="355" t="e">
        <f>#REF!</f>
        <v>#REF!</v>
      </c>
      <c r="Q30" s="354" t="e">
        <f>#REF!</f>
        <v>#REF!</v>
      </c>
      <c r="R30" s="355" t="e">
        <f>#REF!</f>
        <v>#REF!</v>
      </c>
      <c r="S30" s="354" t="e">
        <f>#REF!</f>
        <v>#REF!</v>
      </c>
      <c r="T30" s="363" t="e">
        <f>#REF!</f>
        <v>#REF!</v>
      </c>
      <c r="U30" s="368" t="e">
        <f>#REF!</f>
        <v>#REF!</v>
      </c>
      <c r="V30" s="355" t="e">
        <f>#REF!</f>
        <v>#REF!</v>
      </c>
      <c r="W30" s="354" t="e">
        <f>#REF!</f>
        <v>#REF!</v>
      </c>
      <c r="X30" s="355" t="e">
        <f>#REF!</f>
        <v>#REF!</v>
      </c>
      <c r="Y30" s="379" t="e">
        <f>#REF!</f>
        <v>#REF!</v>
      </c>
      <c r="Z30" s="354" t="e">
        <f t="shared" si="5"/>
        <v>#REF!</v>
      </c>
      <c r="AA30" s="375" t="e">
        <f t="shared" si="1"/>
        <v>#REF!</v>
      </c>
      <c r="AB30" s="284"/>
      <c r="AR30" s="382"/>
      <c r="AS30" s="382"/>
      <c r="AT30" s="382"/>
      <c r="AU30" s="382"/>
      <c r="AV30" s="382"/>
      <c r="AW30" s="382"/>
      <c r="AX30" s="382"/>
      <c r="AY30" s="382"/>
      <c r="AZ30" s="382"/>
      <c r="BA30" s="382"/>
      <c r="BB30" s="382"/>
    </row>
    <row r="31" spans="2:54" ht="18.75" customHeight="1">
      <c r="B31" s="26"/>
      <c r="C31" s="271" t="s">
        <v>90</v>
      </c>
      <c r="D31" s="341" t="e">
        <f>#REF!</f>
        <v>#REF!</v>
      </c>
      <c r="E31" s="330" t="e">
        <f>#REF!</f>
        <v>#REF!</v>
      </c>
      <c r="F31" s="329" t="e">
        <f>#REF!</f>
        <v>#REF!</v>
      </c>
      <c r="G31" s="330" t="e">
        <f>#REF!</f>
        <v>#REF!</v>
      </c>
      <c r="H31" s="333" t="e">
        <f t="shared" si="3"/>
        <v>#REF!</v>
      </c>
      <c r="I31" s="351" t="e">
        <f>#REF!</f>
        <v>#REF!</v>
      </c>
      <c r="J31" s="352" t="e">
        <f>#REF!</f>
        <v>#REF!</v>
      </c>
      <c r="K31" s="351" t="e">
        <f>#REF!</f>
        <v>#REF!</v>
      </c>
      <c r="L31" s="352" t="e">
        <f>#REF!</f>
        <v>#REF!</v>
      </c>
      <c r="M31" s="351" t="e">
        <f>#REF!</f>
        <v>#REF!</v>
      </c>
      <c r="N31" s="352" t="e">
        <f t="shared" si="4"/>
        <v>#REF!</v>
      </c>
      <c r="O31" s="354" t="e">
        <f>#REF!</f>
        <v>#REF!</v>
      </c>
      <c r="P31" s="355" t="e">
        <f>#REF!</f>
        <v>#REF!</v>
      </c>
      <c r="Q31" s="354" t="e">
        <f>#REF!</f>
        <v>#REF!</v>
      </c>
      <c r="R31" s="355" t="e">
        <f>#REF!</f>
        <v>#REF!</v>
      </c>
      <c r="S31" s="354" t="e">
        <f>#REF!</f>
        <v>#REF!</v>
      </c>
      <c r="T31" s="363" t="e">
        <f>#REF!</f>
        <v>#REF!</v>
      </c>
      <c r="U31" s="368" t="e">
        <f>#REF!</f>
        <v>#REF!</v>
      </c>
      <c r="V31" s="355" t="e">
        <f>#REF!</f>
        <v>#REF!</v>
      </c>
      <c r="W31" s="354" t="e">
        <f>#REF!</f>
        <v>#REF!</v>
      </c>
      <c r="X31" s="355" t="e">
        <f>#REF!</f>
        <v>#REF!</v>
      </c>
      <c r="Y31" s="379" t="e">
        <f>#REF!</f>
        <v>#REF!</v>
      </c>
      <c r="Z31" s="354" t="e">
        <f t="shared" si="5"/>
        <v>#REF!</v>
      </c>
      <c r="AA31" s="375" t="e">
        <f t="shared" si="1"/>
        <v>#REF!</v>
      </c>
      <c r="AB31" s="284"/>
      <c r="AR31" s="382"/>
      <c r="AS31" s="382"/>
      <c r="AT31" s="382"/>
      <c r="AU31" s="382"/>
      <c r="AV31" s="382"/>
      <c r="AW31" s="382"/>
      <c r="AX31" s="382"/>
      <c r="AY31" s="382"/>
      <c r="AZ31" s="382"/>
      <c r="BA31" s="382"/>
      <c r="BB31" s="382"/>
    </row>
    <row r="32" spans="2:54" ht="29.25" customHeight="1">
      <c r="B32" s="26">
        <v>2011</v>
      </c>
      <c r="C32" s="271" t="s">
        <v>84</v>
      </c>
      <c r="D32" s="341" t="e">
        <f>#REF!</f>
        <v>#REF!</v>
      </c>
      <c r="E32" s="330" t="e">
        <f>#REF!</f>
        <v>#REF!</v>
      </c>
      <c r="F32" s="329" t="e">
        <f>#REF!</f>
        <v>#REF!</v>
      </c>
      <c r="G32" s="330" t="e">
        <f>#REF!</f>
        <v>#REF!</v>
      </c>
      <c r="H32" s="333" t="e">
        <f t="shared" si="3"/>
        <v>#REF!</v>
      </c>
      <c r="I32" s="351" t="e">
        <f>#REF!</f>
        <v>#REF!</v>
      </c>
      <c r="J32" s="352" t="e">
        <f>#REF!</f>
        <v>#REF!</v>
      </c>
      <c r="K32" s="351" t="e">
        <f>#REF!</f>
        <v>#REF!</v>
      </c>
      <c r="L32" s="352" t="e">
        <f>#REF!</f>
        <v>#REF!</v>
      </c>
      <c r="M32" s="351" t="e">
        <f>#REF!</f>
        <v>#REF!</v>
      </c>
      <c r="N32" s="352" t="e">
        <f t="shared" si="4"/>
        <v>#REF!</v>
      </c>
      <c r="O32" s="354" t="e">
        <f>#REF!</f>
        <v>#REF!</v>
      </c>
      <c r="P32" s="355" t="e">
        <f>#REF!</f>
        <v>#REF!</v>
      </c>
      <c r="Q32" s="354" t="e">
        <f>#REF!</f>
        <v>#REF!</v>
      </c>
      <c r="R32" s="355" t="e">
        <f>#REF!</f>
        <v>#REF!</v>
      </c>
      <c r="S32" s="354" t="e">
        <f>#REF!</f>
        <v>#REF!</v>
      </c>
      <c r="T32" s="363" t="e">
        <f>#REF!</f>
        <v>#REF!</v>
      </c>
      <c r="U32" s="368" t="e">
        <f>#REF!</f>
        <v>#REF!</v>
      </c>
      <c r="V32" s="355" t="e">
        <f>#REF!</f>
        <v>#REF!</v>
      </c>
      <c r="W32" s="354" t="e">
        <f>#REF!</f>
        <v>#REF!</v>
      </c>
      <c r="X32" s="355" t="e">
        <f>#REF!</f>
        <v>#REF!</v>
      </c>
      <c r="Y32" s="379" t="e">
        <f>#REF!</f>
        <v>#REF!</v>
      </c>
      <c r="Z32" s="354" t="e">
        <f t="shared" si="5"/>
        <v>#REF!</v>
      </c>
      <c r="AA32" s="375" t="e">
        <f t="shared" si="1"/>
        <v>#REF!</v>
      </c>
      <c r="AB32" s="284"/>
      <c r="AR32" s="382"/>
      <c r="AS32" s="382"/>
      <c r="AT32" s="382"/>
      <c r="AU32" s="382"/>
      <c r="AV32" s="382"/>
      <c r="AW32" s="382"/>
      <c r="AX32" s="382"/>
      <c r="AY32" s="382"/>
      <c r="AZ32" s="382"/>
      <c r="BA32" s="382"/>
      <c r="BB32" s="382"/>
    </row>
    <row r="33" spans="2:28" ht="18.75" customHeight="1">
      <c r="B33" s="26"/>
      <c r="C33" s="271" t="s">
        <v>105</v>
      </c>
      <c r="D33" s="341" t="e">
        <f>#REF!</f>
        <v>#REF!</v>
      </c>
      <c r="E33" s="330" t="e">
        <f>#REF!</f>
        <v>#REF!</v>
      </c>
      <c r="F33" s="329" t="e">
        <f>#REF!</f>
        <v>#REF!</v>
      </c>
      <c r="G33" s="330" t="e">
        <f>#REF!</f>
        <v>#REF!</v>
      </c>
      <c r="H33" s="333" t="e">
        <f t="shared" si="3"/>
        <v>#REF!</v>
      </c>
      <c r="I33" s="351" t="e">
        <f>#REF!</f>
        <v>#REF!</v>
      </c>
      <c r="J33" s="352" t="e">
        <f>#REF!</f>
        <v>#REF!</v>
      </c>
      <c r="K33" s="351" t="e">
        <f>#REF!</f>
        <v>#REF!</v>
      </c>
      <c r="L33" s="352" t="e">
        <f>#REF!</f>
        <v>#REF!</v>
      </c>
      <c r="M33" s="351" t="e">
        <f>#REF!</f>
        <v>#REF!</v>
      </c>
      <c r="N33" s="352" t="e">
        <f t="shared" si="4"/>
        <v>#REF!</v>
      </c>
      <c r="O33" s="354" t="e">
        <f>#REF!</f>
        <v>#REF!</v>
      </c>
      <c r="P33" s="355" t="e">
        <f>#REF!</f>
        <v>#REF!</v>
      </c>
      <c r="Q33" s="354" t="e">
        <f>#REF!</f>
        <v>#REF!</v>
      </c>
      <c r="R33" s="355" t="e">
        <f>#REF!</f>
        <v>#REF!</v>
      </c>
      <c r="S33" s="354" t="e">
        <f>#REF!</f>
        <v>#REF!</v>
      </c>
      <c r="T33" s="363" t="e">
        <f>#REF!</f>
        <v>#REF!</v>
      </c>
      <c r="U33" s="368" t="e">
        <f>#REF!</f>
        <v>#REF!</v>
      </c>
      <c r="V33" s="355" t="e">
        <f>#REF!</f>
        <v>#REF!</v>
      </c>
      <c r="W33" s="354" t="e">
        <f>#REF!</f>
        <v>#REF!</v>
      </c>
      <c r="X33" s="355" t="e">
        <f>#REF!</f>
        <v>#REF!</v>
      </c>
      <c r="Y33" s="379" t="e">
        <f>#REF!</f>
        <v>#REF!</v>
      </c>
      <c r="Z33" s="354" t="e">
        <f t="shared" si="5"/>
        <v>#REF!</v>
      </c>
      <c r="AA33" s="375" t="e">
        <f t="shared" si="1"/>
        <v>#REF!</v>
      </c>
      <c r="AB33" s="284"/>
    </row>
    <row r="34" spans="2:28" ht="18.75" customHeight="1">
      <c r="B34" s="26"/>
      <c r="C34" s="271" t="s">
        <v>106</v>
      </c>
      <c r="D34" s="341" t="e">
        <f>#REF!</f>
        <v>#REF!</v>
      </c>
      <c r="E34" s="330" t="e">
        <f>#REF!</f>
        <v>#REF!</v>
      </c>
      <c r="F34" s="329" t="e">
        <f>#REF!</f>
        <v>#REF!</v>
      </c>
      <c r="G34" s="330" t="e">
        <f>#REF!</f>
        <v>#REF!</v>
      </c>
      <c r="H34" s="333" t="e">
        <f t="shared" si="3"/>
        <v>#REF!</v>
      </c>
      <c r="I34" s="351" t="e">
        <f>#REF!</f>
        <v>#REF!</v>
      </c>
      <c r="J34" s="352" t="e">
        <f>#REF!</f>
        <v>#REF!</v>
      </c>
      <c r="K34" s="351" t="e">
        <f>#REF!</f>
        <v>#REF!</v>
      </c>
      <c r="L34" s="352" t="e">
        <f>#REF!</f>
        <v>#REF!</v>
      </c>
      <c r="M34" s="351" t="e">
        <f>#REF!</f>
        <v>#REF!</v>
      </c>
      <c r="N34" s="352" t="e">
        <f t="shared" si="4"/>
        <v>#REF!</v>
      </c>
      <c r="O34" s="354" t="e">
        <f>#REF!</f>
        <v>#REF!</v>
      </c>
      <c r="P34" s="355" t="e">
        <f>#REF!</f>
        <v>#REF!</v>
      </c>
      <c r="Q34" s="354" t="e">
        <f>#REF!</f>
        <v>#REF!</v>
      </c>
      <c r="R34" s="355" t="e">
        <f>#REF!</f>
        <v>#REF!</v>
      </c>
      <c r="S34" s="354" t="e">
        <f>#REF!</f>
        <v>#REF!</v>
      </c>
      <c r="T34" s="363" t="e">
        <f>#REF!</f>
        <v>#REF!</v>
      </c>
      <c r="U34" s="368" t="e">
        <f>#REF!</f>
        <v>#REF!</v>
      </c>
      <c r="V34" s="355" t="e">
        <f>#REF!</f>
        <v>#REF!</v>
      </c>
      <c r="W34" s="354" t="e">
        <f>#REF!</f>
        <v>#REF!</v>
      </c>
      <c r="X34" s="355" t="e">
        <f>#REF!</f>
        <v>#REF!</v>
      </c>
      <c r="Y34" s="379" t="e">
        <f>#REF!</f>
        <v>#REF!</v>
      </c>
      <c r="Z34" s="354" t="e">
        <f t="shared" si="5"/>
        <v>#REF!</v>
      </c>
      <c r="AA34" s="375" t="e">
        <f t="shared" si="1"/>
        <v>#REF!</v>
      </c>
      <c r="AB34" s="284"/>
    </row>
    <row r="35" spans="2:28" ht="18.75" hidden="1" customHeight="1">
      <c r="B35" s="26"/>
      <c r="C35" s="271" t="s">
        <v>107</v>
      </c>
      <c r="D35" s="341" t="e">
        <f>#REF!</f>
        <v>#REF!</v>
      </c>
      <c r="E35" s="330" t="e">
        <f>#REF!</f>
        <v>#REF!</v>
      </c>
      <c r="F35" s="329" t="e">
        <f>#REF!</f>
        <v>#REF!</v>
      </c>
      <c r="G35" s="330" t="e">
        <f>#REF!</f>
        <v>#REF!</v>
      </c>
      <c r="H35" s="333" t="e">
        <f t="shared" si="3"/>
        <v>#REF!</v>
      </c>
      <c r="I35" s="351" t="e">
        <f>#REF!</f>
        <v>#REF!</v>
      </c>
      <c r="J35" s="352" t="e">
        <f>#REF!</f>
        <v>#REF!</v>
      </c>
      <c r="K35" s="351" t="e">
        <f>#REF!</f>
        <v>#REF!</v>
      </c>
      <c r="L35" s="352" t="e">
        <f>#REF!</f>
        <v>#REF!</v>
      </c>
      <c r="M35" s="351" t="e">
        <f>#REF!</f>
        <v>#REF!</v>
      </c>
      <c r="N35" s="352" t="e">
        <f t="shared" si="4"/>
        <v>#REF!</v>
      </c>
      <c r="O35" s="354" t="e">
        <f>#REF!</f>
        <v>#REF!</v>
      </c>
      <c r="P35" s="355" t="e">
        <f>#REF!</f>
        <v>#REF!</v>
      </c>
      <c r="Q35" s="354" t="e">
        <f>#REF!</f>
        <v>#REF!</v>
      </c>
      <c r="R35" s="355" t="e">
        <f>#REF!</f>
        <v>#REF!</v>
      </c>
      <c r="S35" s="354" t="e">
        <f>#REF!</f>
        <v>#REF!</v>
      </c>
      <c r="T35" s="363" t="e">
        <f>#REF!</f>
        <v>#REF!</v>
      </c>
      <c r="U35" s="368" t="e">
        <f>#REF!</f>
        <v>#REF!</v>
      </c>
      <c r="V35" s="355" t="e">
        <f>#REF!</f>
        <v>#REF!</v>
      </c>
      <c r="W35" s="354" t="e">
        <f>#REF!</f>
        <v>#REF!</v>
      </c>
      <c r="X35" s="355" t="e">
        <f>#REF!</f>
        <v>#REF!</v>
      </c>
      <c r="Y35" s="379" t="e">
        <f>#REF!</f>
        <v>#REF!</v>
      </c>
      <c r="Z35" s="354" t="e">
        <f t="shared" si="5"/>
        <v>#REF!</v>
      </c>
      <c r="AA35" s="375" t="e">
        <f t="shared" si="1"/>
        <v>#REF!</v>
      </c>
      <c r="AB35" s="284"/>
    </row>
    <row r="36" spans="2:28" ht="18.75" hidden="1" customHeight="1">
      <c r="B36" s="26">
        <v>2012</v>
      </c>
      <c r="C36" s="271" t="s">
        <v>108</v>
      </c>
      <c r="D36" s="341" t="e">
        <f>#REF!</f>
        <v>#REF!</v>
      </c>
      <c r="E36" s="330" t="e">
        <f>#REF!</f>
        <v>#REF!</v>
      </c>
      <c r="F36" s="329" t="e">
        <f>#REF!</f>
        <v>#REF!</v>
      </c>
      <c r="G36" s="330" t="e">
        <f>#REF!</f>
        <v>#REF!</v>
      </c>
      <c r="H36" s="333" t="e">
        <f t="shared" si="3"/>
        <v>#REF!</v>
      </c>
      <c r="I36" s="351" t="e">
        <f>#REF!</f>
        <v>#REF!</v>
      </c>
      <c r="J36" s="352" t="e">
        <f>#REF!</f>
        <v>#REF!</v>
      </c>
      <c r="K36" s="351" t="e">
        <f>#REF!</f>
        <v>#REF!</v>
      </c>
      <c r="L36" s="352" t="e">
        <f>#REF!</f>
        <v>#REF!</v>
      </c>
      <c r="M36" s="351" t="e">
        <f>#REF!</f>
        <v>#REF!</v>
      </c>
      <c r="N36" s="352" t="e">
        <f t="shared" si="4"/>
        <v>#REF!</v>
      </c>
      <c r="O36" s="354" t="e">
        <f>#REF!</f>
        <v>#REF!</v>
      </c>
      <c r="P36" s="355" t="e">
        <f>#REF!</f>
        <v>#REF!</v>
      </c>
      <c r="Q36" s="354" t="e">
        <f>#REF!</f>
        <v>#REF!</v>
      </c>
      <c r="R36" s="355" t="e">
        <f>#REF!</f>
        <v>#REF!</v>
      </c>
      <c r="S36" s="354" t="e">
        <f>#REF!</f>
        <v>#REF!</v>
      </c>
      <c r="T36" s="363" t="e">
        <f>#REF!</f>
        <v>#REF!</v>
      </c>
      <c r="U36" s="368" t="e">
        <f>#REF!</f>
        <v>#REF!</v>
      </c>
      <c r="V36" s="355" t="e">
        <f>#REF!</f>
        <v>#REF!</v>
      </c>
      <c r="W36" s="354" t="e">
        <f>#REF!</f>
        <v>#REF!</v>
      </c>
      <c r="X36" s="355" t="e">
        <f>#REF!</f>
        <v>#REF!</v>
      </c>
      <c r="Y36" s="379" t="e">
        <f>#REF!</f>
        <v>#REF!</v>
      </c>
      <c r="Z36" s="354" t="e">
        <f t="shared" si="5"/>
        <v>#REF!</v>
      </c>
      <c r="AA36" s="375" t="e">
        <f t="shared" si="1"/>
        <v>#REF!</v>
      </c>
      <c r="AB36" s="284"/>
    </row>
    <row r="37" spans="2:28" ht="4.5" customHeight="1">
      <c r="B37" s="440"/>
      <c r="C37" s="33"/>
      <c r="D37" s="342"/>
      <c r="E37" s="343"/>
      <c r="F37" s="343"/>
      <c r="G37" s="343"/>
      <c r="H37" s="343"/>
      <c r="I37" s="343"/>
      <c r="J37" s="343"/>
      <c r="K37" s="343"/>
      <c r="L37" s="343"/>
      <c r="M37" s="343"/>
      <c r="N37" s="343"/>
      <c r="O37" s="343"/>
      <c r="P37" s="343"/>
      <c r="Q37" s="343"/>
      <c r="R37" s="343"/>
      <c r="S37" s="343"/>
      <c r="T37" s="369"/>
      <c r="U37" s="370"/>
      <c r="V37" s="343"/>
      <c r="W37" s="343"/>
      <c r="X37" s="343"/>
      <c r="Y37" s="369"/>
      <c r="Z37" s="369"/>
      <c r="AA37" s="380"/>
      <c r="AB37" s="381"/>
    </row>
    <row r="38" spans="2:28" ht="18.75" customHeight="1">
      <c r="B38" s="36" t="s">
        <v>68</v>
      </c>
      <c r="C38" s="1"/>
      <c r="D38" s="344"/>
      <c r="E38" s="42"/>
      <c r="F38" s="42"/>
      <c r="G38" s="42"/>
      <c r="H38" s="42"/>
      <c r="I38" s="42"/>
      <c r="J38" s="42"/>
      <c r="K38" s="42"/>
      <c r="L38" s="42"/>
      <c r="M38" s="42"/>
      <c r="N38" s="42"/>
      <c r="O38" s="42"/>
      <c r="P38" s="42"/>
      <c r="Q38" s="42"/>
      <c r="R38" s="42"/>
      <c r="S38" s="42"/>
      <c r="T38" s="38"/>
      <c r="U38" s="371"/>
      <c r="V38" s="42"/>
      <c r="W38" s="42"/>
      <c r="X38" s="42"/>
      <c r="Y38" s="38"/>
      <c r="Z38" s="38"/>
      <c r="AA38" s="381"/>
      <c r="AB38" s="381"/>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109375" defaultRowHeight="13.8"/>
  <cols>
    <col min="1" max="1" width="2.109375" style="13" customWidth="1"/>
    <col min="2" max="2" width="6" style="13" customWidth="1"/>
    <col min="3" max="3" width="3.44140625" style="13" customWidth="1"/>
    <col min="4" max="26" width="7.109375" style="13" customWidth="1"/>
    <col min="27" max="27" width="8.44140625" style="13" customWidth="1"/>
    <col min="28" max="28" width="7.109375" style="257" customWidth="1"/>
    <col min="29" max="29" width="8.44140625" style="13" customWidth="1"/>
    <col min="30" max="30" width="1.109375" style="13" customWidth="1"/>
    <col min="31" max="16384" width="9.109375" style="13"/>
  </cols>
  <sheetData>
    <row r="1" spans="2:34" ht="26.25" customHeight="1">
      <c r="B1" s="258" t="s">
        <v>69</v>
      </c>
      <c r="D1" s="12"/>
      <c r="E1" s="12"/>
      <c r="F1" s="12"/>
      <c r="G1" s="12"/>
      <c r="H1" s="12"/>
      <c r="I1" s="12"/>
      <c r="J1" s="12"/>
      <c r="K1" s="12"/>
      <c r="L1" s="12"/>
    </row>
    <row r="2" spans="2:34" ht="14.4">
      <c r="B2" s="92"/>
      <c r="D2" s="785" t="s">
        <v>33</v>
      </c>
      <c r="E2" s="786"/>
      <c r="F2" s="786"/>
      <c r="G2" s="787"/>
      <c r="H2" s="10"/>
      <c r="I2" s="785" t="s">
        <v>34</v>
      </c>
      <c r="J2" s="788"/>
      <c r="K2" s="788"/>
      <c r="L2" s="788"/>
      <c r="M2" s="789"/>
      <c r="N2" s="9"/>
      <c r="O2" s="785" t="s">
        <v>35</v>
      </c>
      <c r="P2" s="788"/>
      <c r="Q2" s="788"/>
      <c r="R2" s="788"/>
      <c r="S2" s="788"/>
      <c r="T2" s="788"/>
      <c r="U2" s="788"/>
      <c r="V2" s="788"/>
      <c r="W2" s="788"/>
      <c r="X2" s="788"/>
      <c r="Y2" s="789"/>
      <c r="Z2" s="8"/>
      <c r="AA2" s="8"/>
      <c r="AB2" s="289"/>
      <c r="AC2" s="230"/>
    </row>
    <row r="3" spans="2:34" s="12" customFormat="1" ht="123.75" customHeight="1">
      <c r="B3" s="260" t="s">
        <v>70</v>
      </c>
      <c r="C3" s="449" t="s">
        <v>71</v>
      </c>
      <c r="D3" s="450" t="s">
        <v>38</v>
      </c>
      <c r="E3" s="450" t="s">
        <v>39</v>
      </c>
      <c r="F3" s="450" t="s">
        <v>40</v>
      </c>
      <c r="G3" s="450" t="s">
        <v>41</v>
      </c>
      <c r="H3" s="450"/>
      <c r="I3" s="451" t="s">
        <v>42</v>
      </c>
      <c r="J3" s="452" t="s">
        <v>43</v>
      </c>
      <c r="K3" s="451" t="s">
        <v>44</v>
      </c>
      <c r="L3" s="451" t="s">
        <v>45</v>
      </c>
      <c r="M3" s="452" t="s">
        <v>46</v>
      </c>
      <c r="N3" s="452"/>
      <c r="O3" s="453" t="s">
        <v>47</v>
      </c>
      <c r="P3" s="453" t="s">
        <v>48</v>
      </c>
      <c r="Q3" s="453" t="s">
        <v>49</v>
      </c>
      <c r="R3" s="453" t="s">
        <v>50</v>
      </c>
      <c r="S3" s="453" t="s">
        <v>51</v>
      </c>
      <c r="T3" s="453" t="s">
        <v>52</v>
      </c>
      <c r="U3" s="453" t="s">
        <v>53</v>
      </c>
      <c r="V3" s="453" t="s">
        <v>54</v>
      </c>
      <c r="W3" s="453" t="s">
        <v>55</v>
      </c>
      <c r="X3" s="453" t="s">
        <v>56</v>
      </c>
      <c r="Y3" s="453" t="s">
        <v>57</v>
      </c>
      <c r="Z3" s="453"/>
      <c r="AA3" s="454" t="s">
        <v>72</v>
      </c>
      <c r="AB3" s="456" t="s">
        <v>59</v>
      </c>
      <c r="AC3" s="290" t="s">
        <v>60</v>
      </c>
      <c r="AF3" s="8" t="s">
        <v>61</v>
      </c>
      <c r="AG3" s="8" t="s">
        <v>62</v>
      </c>
      <c r="AH3" s="8" t="s">
        <v>63</v>
      </c>
    </row>
    <row r="4" spans="2:34" ht="24.75" customHeight="1">
      <c r="B4" s="61">
        <v>2006</v>
      </c>
      <c r="C4" s="87"/>
      <c r="D4" s="261"/>
      <c r="E4" s="262"/>
      <c r="F4" s="263"/>
      <c r="G4" s="264"/>
      <c r="H4" s="263"/>
      <c r="I4" s="265"/>
      <c r="J4" s="274"/>
      <c r="K4" s="265"/>
      <c r="L4" s="275"/>
      <c r="M4" s="265"/>
      <c r="N4" s="265"/>
      <c r="O4" s="276"/>
      <c r="P4" s="277"/>
      <c r="Q4" s="276"/>
      <c r="R4" s="277"/>
      <c r="S4" s="276"/>
      <c r="T4" s="277"/>
      <c r="U4" s="276"/>
      <c r="V4" s="277"/>
      <c r="W4" s="276"/>
      <c r="X4" s="281"/>
      <c r="Y4" s="276"/>
      <c r="Z4" s="276"/>
      <c r="AA4" s="282"/>
      <c r="AB4" s="291"/>
      <c r="AC4" s="292"/>
    </row>
    <row r="5" spans="2:34" ht="27" customHeight="1">
      <c r="B5" s="61">
        <v>2007</v>
      </c>
      <c r="C5" s="87"/>
      <c r="D5" s="266">
        <f>'T1'!D5/'T1'!D4*100-100</f>
        <v>-1.3466049846451114</v>
      </c>
      <c r="E5" s="267">
        <f>'T1'!E5/'T1'!E4*100-100</f>
        <v>4.7316466853831542</v>
      </c>
      <c r="F5" s="267">
        <f>'T1'!F5/'T1'!F4*100-100</f>
        <v>-4.0926213861566083</v>
      </c>
      <c r="G5" s="267">
        <f>'T1'!G5/'T1'!G4*100-100</f>
        <v>-7.24724865426181</v>
      </c>
      <c r="H5" s="267"/>
      <c r="I5" s="268">
        <f>'T1'!H5/'T1'!H4*100-100</f>
        <v>6.8620817807626366</v>
      </c>
      <c r="J5" s="268">
        <f>'T1'!I5/'T1'!I4*100-100</f>
        <v>-1.2158585036716687</v>
      </c>
      <c r="K5" s="268">
        <f>'T1'!J5/'T1'!J4*100-100</f>
        <v>-17.212572480725925</v>
      </c>
      <c r="L5" s="268">
        <f>'T1'!K5/'T1'!K4*100-100</f>
        <v>1.1610769957487861</v>
      </c>
      <c r="M5" s="268">
        <f>'T1'!L5/'T1'!L4*100-100</f>
        <v>23.151961617022863</v>
      </c>
      <c r="N5" s="268"/>
      <c r="O5" s="278">
        <f>'T1'!M5/'T1'!M4*100-100</f>
        <v>5.4284631041020788</v>
      </c>
      <c r="P5" s="278">
        <f>'T1'!N5/'T1'!N4*100-100</f>
        <v>2.5176993943778001</v>
      </c>
      <c r="Q5" s="278">
        <f>'T1'!O5/'T1'!O4*100-100</f>
        <v>9.1710519957396457</v>
      </c>
      <c r="R5" s="278">
        <f>'T1'!P5/'T1'!P4*100-100</f>
        <v>4.0999999999999943</v>
      </c>
      <c r="S5" s="278">
        <f>'T1'!Q5/'T1'!Q4*100-100</f>
        <v>18.380405371958403</v>
      </c>
      <c r="T5" s="278">
        <f>'T1'!R5/'T1'!R4*100-100</f>
        <v>2.4000000000000057</v>
      </c>
      <c r="U5" s="278">
        <f>'T1'!S5/'T1'!S4*100-100</f>
        <v>3.8649272623241018</v>
      </c>
      <c r="V5" s="278">
        <f>'T1'!T5/'T1'!T4*100-100</f>
        <v>11.299999999999997</v>
      </c>
      <c r="W5" s="278">
        <f>'T1'!U5/'T1'!U4*100-100</f>
        <v>10.000000000000014</v>
      </c>
      <c r="X5" s="278">
        <f>'T1'!V5/'T1'!V4*100-100</f>
        <v>3.7758340527317245</v>
      </c>
      <c r="Y5" s="278">
        <f>'T1'!W5/'T1'!W4*100-100</f>
        <v>8.8724113362124655</v>
      </c>
      <c r="Z5" s="278"/>
      <c r="AA5" s="283">
        <f>'T1'!X5/'T1'!X4*100-100</f>
        <v>4.4933544060850892</v>
      </c>
      <c r="AB5" s="293">
        <f>'T1'!Y5/'T1'!Y4*100-100</f>
        <v>45.573883590117816</v>
      </c>
      <c r="AC5" s="50">
        <f>'T1'!Z5/'T1'!Z4*100-100</f>
        <v>6.4597679891949014</v>
      </c>
      <c r="AD5" s="62"/>
    </row>
    <row r="6" spans="2:34" ht="20.25" customHeight="1">
      <c r="B6" s="61">
        <v>2008</v>
      </c>
      <c r="C6" s="87"/>
      <c r="D6" s="266">
        <f>'T1'!D6/'T1'!D5*100-100</f>
        <v>8.5999999999999801</v>
      </c>
      <c r="E6" s="267">
        <f>'T1'!E6/'T1'!E5*100-100</f>
        <v>5.1039654770627578</v>
      </c>
      <c r="F6" s="267">
        <f>'T1'!F6/'T1'!F5*100-100</f>
        <v>-3.3201314451929846</v>
      </c>
      <c r="G6" s="267">
        <f>'T1'!G6/'T1'!G5*100-100</f>
        <v>17.38077658018679</v>
      </c>
      <c r="H6" s="267"/>
      <c r="I6" s="268">
        <f>'T1'!H6/'T1'!H5*100-100</f>
        <v>2.4193734822772939</v>
      </c>
      <c r="J6" s="268">
        <f>'T1'!I6/'T1'!I5*100-100</f>
        <v>3.7004753770359002</v>
      </c>
      <c r="K6" s="268">
        <f>'T1'!J6/'T1'!J5*100-100</f>
        <v>19.423493246993189</v>
      </c>
      <c r="L6" s="268">
        <f>'T1'!K6/'T1'!K5*100-100</f>
        <v>0.84657122311537591</v>
      </c>
      <c r="M6" s="268">
        <f>'T1'!L6/'T1'!L5*100-100</f>
        <v>38.983489705249866</v>
      </c>
      <c r="N6" s="268"/>
      <c r="O6" s="278">
        <f>'T1'!M6/'T1'!M5*100-100</f>
        <v>9.5045687599997422</v>
      </c>
      <c r="P6" s="278">
        <f>'T1'!N6/'T1'!N5*100-100</f>
        <v>9.0755497430803871</v>
      </c>
      <c r="Q6" s="278">
        <f>'T1'!O6/'T1'!O5*100-100</f>
        <v>3.8278599962842179</v>
      </c>
      <c r="R6" s="278">
        <f>'T1'!P6/'T1'!P5*100-100</f>
        <v>19.500000000000057</v>
      </c>
      <c r="S6" s="278">
        <f>'T1'!Q6/'T1'!Q5*100-100</f>
        <v>10.781644687910713</v>
      </c>
      <c r="T6" s="278">
        <f>'T1'!R6/'T1'!R5*100-100</f>
        <v>2.4000000000000057</v>
      </c>
      <c r="U6" s="278">
        <f>'T1'!S6/'T1'!S5*100-100</f>
        <v>-1.8306603763185763</v>
      </c>
      <c r="V6" s="278">
        <f>'T1'!T6/'T1'!T5*100-100</f>
        <v>12.734106372296395</v>
      </c>
      <c r="W6" s="278">
        <f>'T1'!U6/'T1'!U5*100-100</f>
        <v>13.02545062030822</v>
      </c>
      <c r="X6" s="278">
        <f>'T1'!V6/'T1'!V5*100-100</f>
        <v>4.439205727112423</v>
      </c>
      <c r="Y6" s="278">
        <f>'T1'!W6/'T1'!W5*100-100</f>
        <v>9.1613688484176237</v>
      </c>
      <c r="Z6" s="278"/>
      <c r="AA6" s="283">
        <f>'T1'!X6/'T1'!X5*100-100</f>
        <v>9.3174233314594801</v>
      </c>
      <c r="AB6" s="293">
        <f>'T1'!Y6/'T1'!Y5*100-100</f>
        <v>-4.2307798138319015</v>
      </c>
      <c r="AC6" s="50">
        <f>'T1'!Z6/'T1'!Z5*100-100</f>
        <v>8.4306380242699817</v>
      </c>
      <c r="AD6" s="62"/>
    </row>
    <row r="7" spans="2:34" ht="20.25" customHeight="1">
      <c r="B7" s="61">
        <v>2009</v>
      </c>
      <c r="C7" s="87"/>
      <c r="D7" s="266">
        <f>'T1'!D7/'T1'!D6*100-100</f>
        <v>10.209647386846072</v>
      </c>
      <c r="E7" s="267">
        <f>'T1'!E7/'T1'!E6*100-100</f>
        <v>4.3665196467012066</v>
      </c>
      <c r="F7" s="267">
        <f>'T1'!F7/'T1'!F6*100-100</f>
        <v>0.72021484773374311</v>
      </c>
      <c r="G7" s="267">
        <f>'T1'!G7/'T1'!G6*100-100</f>
        <v>-5.7114630128117767</v>
      </c>
      <c r="H7" s="267"/>
      <c r="I7" s="268">
        <f>'T1'!H7/'T1'!H6*100-100</f>
        <v>6.7516550123353483</v>
      </c>
      <c r="J7" s="268">
        <f>'T1'!I7/'T1'!I6*100-100</f>
        <v>-1.3056693979478666</v>
      </c>
      <c r="K7" s="268">
        <f>'T1'!J7/'T1'!J6*100-100</f>
        <v>7.5043898300072556</v>
      </c>
      <c r="L7" s="268">
        <f>'T1'!K7/'T1'!K6*100-100</f>
        <v>7.6501011709907232</v>
      </c>
      <c r="M7" s="268">
        <f>'T1'!L7/'T1'!L6*100-100</f>
        <v>9.3355354458181097</v>
      </c>
      <c r="N7" s="268"/>
      <c r="O7" s="278">
        <f>'T1'!M7/'T1'!M6*100-100</f>
        <v>5.3917494416368896</v>
      </c>
      <c r="P7" s="278">
        <f>'T1'!N7/'T1'!N6*100-100</f>
        <v>-3.7785667823986131</v>
      </c>
      <c r="Q7" s="278">
        <f>'T1'!O7/'T1'!O6*100-100</f>
        <v>4.4247858761263075</v>
      </c>
      <c r="R7" s="278">
        <f>'T1'!P7/'T1'!P6*100-100</f>
        <v>3.8723543389311885</v>
      </c>
      <c r="S7" s="278">
        <f>'T1'!Q7/'T1'!Q6*100-100</f>
        <v>9.3234826286889216</v>
      </c>
      <c r="T7" s="278">
        <f>'T1'!R7/'T1'!R6*100-100</f>
        <v>2.4000000000000057</v>
      </c>
      <c r="U7" s="278">
        <f>'T1'!S7/'T1'!S6*100-100</f>
        <v>-1.5500615520755616</v>
      </c>
      <c r="V7" s="278">
        <f>'T1'!T7/'T1'!T6*100-100</f>
        <v>11.687427187715912</v>
      </c>
      <c r="W7" s="278">
        <f>'T1'!U7/'T1'!U6*100-100</f>
        <v>12.353155938741693</v>
      </c>
      <c r="X7" s="278">
        <f>'T1'!V7/'T1'!V6*100-100</f>
        <v>15.152343765660973</v>
      </c>
      <c r="Y7" s="278">
        <f>'T1'!W7/'T1'!W6*100-100</f>
        <v>7.4706980818651374</v>
      </c>
      <c r="Z7" s="278"/>
      <c r="AA7" s="283">
        <f>'T1'!X7/'T1'!X6*100-100</f>
        <v>5.7845251555840065</v>
      </c>
      <c r="AB7" s="293">
        <f>'T1'!Y7/'T1'!Y6*100-100</f>
        <v>-25.194111672337456</v>
      </c>
      <c r="AC7" s="50">
        <f>'T1'!Z7/'T1'!Z6*100-100</f>
        <v>3.9936181714969479</v>
      </c>
      <c r="AD7" s="62"/>
    </row>
    <row r="8" spans="2:34" ht="20.25" customHeight="1">
      <c r="B8" s="61">
        <v>2010</v>
      </c>
      <c r="D8" s="32">
        <f>'T1'!D8/'T1'!D7*100-100</f>
        <v>5.0000539094517364</v>
      </c>
      <c r="E8" s="267">
        <f>'T1'!E8/'T1'!E7*100-100</f>
        <v>4.6493195470650051</v>
      </c>
      <c r="F8" s="267">
        <f>'T1'!F8/'T1'!F7*100-100</f>
        <v>10.07128877010814</v>
      </c>
      <c r="G8" s="267">
        <f>'T1'!G8/'T1'!G7*100-100</f>
        <v>1.4907404468012686</v>
      </c>
      <c r="H8" s="267"/>
      <c r="I8" s="268">
        <f>'T1'!H8/'T1'!H7*100-100</f>
        <v>7.6427830219497821</v>
      </c>
      <c r="J8" s="268">
        <f>'T1'!I8/'T1'!I7*100-100</f>
        <v>7.6004356256203209</v>
      </c>
      <c r="K8" s="268">
        <f>'T1'!J8/'T1'!J7*100-100</f>
        <v>12.260229323741484</v>
      </c>
      <c r="L8" s="268">
        <f>'T1'!K8/'T1'!K7*100-100</f>
        <v>5.2637697178197698</v>
      </c>
      <c r="M8" s="268">
        <f>'T1'!L8/'T1'!L7*100-100</f>
        <v>2.4999999999997442</v>
      </c>
      <c r="N8" s="268"/>
      <c r="O8" s="278">
        <f>'T1'!M8/'T1'!M7*100-100</f>
        <v>13.340973852397028</v>
      </c>
      <c r="P8" s="278">
        <f>'T1'!N8/'T1'!N7*100-100</f>
        <v>2.6877702074690859</v>
      </c>
      <c r="Q8" s="278">
        <f>'T1'!O8/'T1'!O7*100-100</f>
        <v>8.0344344616680985</v>
      </c>
      <c r="R8" s="278">
        <f>'T1'!P8/'T1'!P7*100-100</f>
        <v>24.47131263344275</v>
      </c>
      <c r="S8" s="278">
        <f>'T1'!Q8/'T1'!Q7*100-100</f>
        <v>16.749668529543143</v>
      </c>
      <c r="T8" s="278">
        <f>'T1'!R8/'T1'!R7*100-100</f>
        <v>2.3999999999999204</v>
      </c>
      <c r="U8" s="278">
        <f>'T1'!S8/'T1'!S7*100-100</f>
        <v>23.101047420641834</v>
      </c>
      <c r="V8" s="278">
        <f>'T1'!T8/'T1'!T7*100-100</f>
        <v>3.3754509600378384</v>
      </c>
      <c r="W8" s="278">
        <f>'T1'!U8/'T1'!U7*100-100</f>
        <v>5.2823740596394089</v>
      </c>
      <c r="X8" s="278">
        <f>'T1'!V8/'T1'!V7*100-100</f>
        <v>11.240527828975061</v>
      </c>
      <c r="Y8" s="278">
        <f>'T1'!W8/'T1'!W7*100-100</f>
        <v>10.70346615366158</v>
      </c>
      <c r="Z8" s="278"/>
      <c r="AA8" s="283">
        <f>'T1'!X8/'T1'!X7*100-100</f>
        <v>7.5945982799118497</v>
      </c>
      <c r="AB8" s="293">
        <f>'T1'!Y8/'T1'!Y7*100-100</f>
        <v>10.540410082004087</v>
      </c>
      <c r="AC8" s="50">
        <f>'T1'!Z8/'T1'!Z7*100-100</f>
        <v>7.7171007429217724</v>
      </c>
      <c r="AD8" s="62"/>
    </row>
    <row r="9" spans="2:34" ht="5.25" customHeight="1">
      <c r="B9" s="1"/>
      <c r="D9" s="263"/>
      <c r="E9" s="269"/>
      <c r="F9" s="263"/>
      <c r="G9" s="263"/>
      <c r="H9" s="263"/>
      <c r="I9" s="270"/>
      <c r="J9" s="279"/>
      <c r="K9" s="279"/>
      <c r="L9" s="279"/>
      <c r="M9" s="279"/>
      <c r="N9" s="279"/>
      <c r="O9" s="280"/>
      <c r="P9" s="281"/>
      <c r="Q9" s="277"/>
      <c r="R9" s="280"/>
      <c r="S9" s="280"/>
      <c r="T9" s="281"/>
      <c r="U9" s="277"/>
      <c r="V9" s="277"/>
      <c r="W9" s="281"/>
      <c r="X9" s="281"/>
      <c r="Y9" s="281"/>
      <c r="Z9" s="281"/>
      <c r="AA9" s="284"/>
      <c r="AB9" s="294"/>
      <c r="AC9" s="39"/>
    </row>
    <row r="10" spans="2:34" ht="30" customHeight="1">
      <c r="B10" s="1">
        <v>2006</v>
      </c>
      <c r="C10" s="271">
        <v>1</v>
      </c>
      <c r="D10" s="266"/>
      <c r="E10" s="267"/>
      <c r="F10" s="266"/>
      <c r="G10" s="267"/>
      <c r="H10" s="267"/>
      <c r="I10" s="268"/>
      <c r="J10" s="268"/>
      <c r="K10" s="268"/>
      <c r="L10" s="268"/>
      <c r="M10" s="268"/>
      <c r="N10" s="268"/>
      <c r="O10" s="278"/>
      <c r="P10" s="278"/>
      <c r="Q10" s="278"/>
      <c r="R10" s="278"/>
      <c r="S10" s="278"/>
      <c r="T10" s="278"/>
      <c r="U10" s="278"/>
      <c r="V10" s="278"/>
      <c r="W10" s="278"/>
      <c r="X10" s="278"/>
      <c r="Y10" s="278"/>
      <c r="Z10" s="278"/>
      <c r="AA10" s="283"/>
      <c r="AB10" s="293"/>
      <c r="AC10" s="50"/>
      <c r="AF10" s="38">
        <f>D10+E10+F10+G10</f>
        <v>0</v>
      </c>
      <c r="AG10" s="38">
        <f>I10+J10+K10+L10+M10</f>
        <v>0</v>
      </c>
      <c r="AH10" s="38">
        <f>O10+P10+Q10+R10+S10+T10+U10+V10+W10+X10+Y10</f>
        <v>0</v>
      </c>
    </row>
    <row r="11" spans="2:34" ht="18.75" customHeight="1">
      <c r="B11" s="1"/>
      <c r="C11" s="271">
        <v>2</v>
      </c>
      <c r="D11" s="266" t="e">
        <f>'qly growth rates'!C6</f>
        <v>#REF!</v>
      </c>
      <c r="E11" s="267" t="e">
        <f>'qly growth rates'!D6</f>
        <v>#REF!</v>
      </c>
      <c r="F11" s="266" t="e">
        <f>'qly growth rates'!E6</f>
        <v>#REF!</v>
      </c>
      <c r="G11" s="267" t="e">
        <f>'qly growth rates'!F6</f>
        <v>#REF!</v>
      </c>
      <c r="H11" s="267"/>
      <c r="I11" s="268" t="e">
        <f>'qly growth rates'!G6</f>
        <v>#REF!</v>
      </c>
      <c r="J11" s="268" t="e">
        <f>'qly growth rates'!H6</f>
        <v>#REF!</v>
      </c>
      <c r="K11" s="268" t="e">
        <f>'qly growth rates'!I6</f>
        <v>#REF!</v>
      </c>
      <c r="L11" s="268" t="e">
        <f>'qly growth rates'!J6</f>
        <v>#REF!</v>
      </c>
      <c r="M11" s="268" t="e">
        <f>'qly growth rates'!K6</f>
        <v>#REF!</v>
      </c>
      <c r="N11" s="268"/>
      <c r="O11" s="278" t="e">
        <f>'qly growth rates'!L6</f>
        <v>#REF!</v>
      </c>
      <c r="P11" s="278" t="e">
        <f>'qly growth rates'!M6</f>
        <v>#REF!</v>
      </c>
      <c r="Q11" s="278" t="e">
        <f>'qly growth rates'!N6</f>
        <v>#REF!</v>
      </c>
      <c r="R11" s="278" t="e">
        <f>'qly growth rates'!O6</f>
        <v>#REF!</v>
      </c>
      <c r="S11" s="278" t="e">
        <f>'qly growth rates'!P6</f>
        <v>#REF!</v>
      </c>
      <c r="T11" s="278" t="e">
        <f>'qly growth rates'!Q6</f>
        <v>#REF!</v>
      </c>
      <c r="U11" s="278" t="e">
        <f>'qly growth rates'!R6</f>
        <v>#REF!</v>
      </c>
      <c r="V11" s="278" t="e">
        <f>'qly growth rates'!S6</f>
        <v>#REF!</v>
      </c>
      <c r="W11" s="278" t="e">
        <f>'qly growth rates'!T6</f>
        <v>#REF!</v>
      </c>
      <c r="X11" s="278" t="e">
        <f>'qly growth rates'!U6</f>
        <v>#REF!</v>
      </c>
      <c r="Y11" s="278" t="e">
        <f>'qly growth rates'!V6</f>
        <v>#REF!</v>
      </c>
      <c r="Z11" s="278"/>
      <c r="AA11" s="283" t="e">
        <f>'qly growth rates'!W6</f>
        <v>#REF!</v>
      </c>
      <c r="AB11" s="293" t="e">
        <f>'qly growth rates'!X6</f>
        <v>#REF!</v>
      </c>
      <c r="AC11" s="50" t="e">
        <f>'qly growth rates'!Y6</f>
        <v>#REF!</v>
      </c>
      <c r="AF11" s="58" t="e">
        <f>'T1'!AC11/'T1'!AC10*100-100</f>
        <v>#REF!</v>
      </c>
      <c r="AG11" s="58" t="e">
        <f>'T1'!AD11/'T1'!AD10*100-100</f>
        <v>#REF!</v>
      </c>
      <c r="AH11" s="58" t="e">
        <f>'T1'!AE11/'T1'!AE10*100-100</f>
        <v>#REF!</v>
      </c>
    </row>
    <row r="12" spans="2:34" ht="18.75" customHeight="1">
      <c r="B12" s="1"/>
      <c r="C12" s="271">
        <v>3</v>
      </c>
      <c r="D12" s="266" t="e">
        <f>'qly growth rates'!C7</f>
        <v>#REF!</v>
      </c>
      <c r="E12" s="267" t="e">
        <f>'qly growth rates'!D7</f>
        <v>#REF!</v>
      </c>
      <c r="F12" s="266" t="e">
        <f>'qly growth rates'!E7</f>
        <v>#REF!</v>
      </c>
      <c r="G12" s="267" t="e">
        <f>'qly growth rates'!F7</f>
        <v>#REF!</v>
      </c>
      <c r="H12" s="267"/>
      <c r="I12" s="268" t="e">
        <f>'qly growth rates'!G7</f>
        <v>#REF!</v>
      </c>
      <c r="J12" s="268" t="e">
        <f>'qly growth rates'!H7</f>
        <v>#REF!</v>
      </c>
      <c r="K12" s="268" t="e">
        <f>'qly growth rates'!I7</f>
        <v>#REF!</v>
      </c>
      <c r="L12" s="268" t="e">
        <f>'qly growth rates'!J7</f>
        <v>#REF!</v>
      </c>
      <c r="M12" s="268" t="e">
        <f>'qly growth rates'!K7</f>
        <v>#REF!</v>
      </c>
      <c r="N12" s="268"/>
      <c r="O12" s="278" t="e">
        <f>'qly growth rates'!L7</f>
        <v>#REF!</v>
      </c>
      <c r="P12" s="278" t="e">
        <f>'qly growth rates'!M7</f>
        <v>#REF!</v>
      </c>
      <c r="Q12" s="278" t="e">
        <f>'qly growth rates'!N7</f>
        <v>#REF!</v>
      </c>
      <c r="R12" s="278" t="e">
        <f>'qly growth rates'!O7</f>
        <v>#REF!</v>
      </c>
      <c r="S12" s="278" t="e">
        <f>'qly growth rates'!P7</f>
        <v>#REF!</v>
      </c>
      <c r="T12" s="278" t="e">
        <f>'qly growth rates'!Q7</f>
        <v>#REF!</v>
      </c>
      <c r="U12" s="278" t="e">
        <f>'qly growth rates'!R7</f>
        <v>#REF!</v>
      </c>
      <c r="V12" s="278" t="e">
        <f>'qly growth rates'!S7</f>
        <v>#REF!</v>
      </c>
      <c r="W12" s="278" t="e">
        <f>'qly growth rates'!T7</f>
        <v>#REF!</v>
      </c>
      <c r="X12" s="278" t="e">
        <f>'qly growth rates'!U7</f>
        <v>#REF!</v>
      </c>
      <c r="Y12" s="278" t="e">
        <f>'qly growth rates'!V7</f>
        <v>#REF!</v>
      </c>
      <c r="Z12" s="278"/>
      <c r="AA12" s="283" t="e">
        <f>'qly growth rates'!W7</f>
        <v>#REF!</v>
      </c>
      <c r="AB12" s="293" t="e">
        <f>'qly growth rates'!X7</f>
        <v>#REF!</v>
      </c>
      <c r="AC12" s="50" t="e">
        <f>'qly growth rates'!Y7</f>
        <v>#REF!</v>
      </c>
      <c r="AF12" s="58" t="e">
        <f>'T1'!AC12/'T1'!AC11*100-100</f>
        <v>#REF!</v>
      </c>
      <c r="AG12" s="58" t="e">
        <f>'T1'!AD12/'T1'!AD11*100-100</f>
        <v>#REF!</v>
      </c>
      <c r="AH12" s="58" t="e">
        <f>'T1'!AE12/'T1'!AE11*100-100</f>
        <v>#REF!</v>
      </c>
    </row>
    <row r="13" spans="2:34" ht="18.75" customHeight="1">
      <c r="B13" s="1"/>
      <c r="C13" s="271">
        <v>4</v>
      </c>
      <c r="D13" s="266" t="e">
        <f>'qly growth rates'!C8</f>
        <v>#REF!</v>
      </c>
      <c r="E13" s="267" t="e">
        <f>'qly growth rates'!D8</f>
        <v>#REF!</v>
      </c>
      <c r="F13" s="266" t="e">
        <f>'qly growth rates'!E8</f>
        <v>#REF!</v>
      </c>
      <c r="G13" s="267" t="e">
        <f>'qly growth rates'!F8</f>
        <v>#REF!</v>
      </c>
      <c r="H13" s="267"/>
      <c r="I13" s="268" t="e">
        <f>'qly growth rates'!G8</f>
        <v>#REF!</v>
      </c>
      <c r="J13" s="268" t="e">
        <f>'qly growth rates'!H8</f>
        <v>#REF!</v>
      </c>
      <c r="K13" s="268" t="e">
        <f>'qly growth rates'!I8</f>
        <v>#REF!</v>
      </c>
      <c r="L13" s="268" t="e">
        <f>'qly growth rates'!J8</f>
        <v>#REF!</v>
      </c>
      <c r="M13" s="268" t="e">
        <f>'qly growth rates'!K8</f>
        <v>#REF!</v>
      </c>
      <c r="N13" s="268"/>
      <c r="O13" s="278" t="e">
        <f>'qly growth rates'!L8</f>
        <v>#REF!</v>
      </c>
      <c r="P13" s="278" t="e">
        <f>'qly growth rates'!M8</f>
        <v>#REF!</v>
      </c>
      <c r="Q13" s="278" t="e">
        <f>'qly growth rates'!N8</f>
        <v>#REF!</v>
      </c>
      <c r="R13" s="278" t="e">
        <f>'qly growth rates'!O8</f>
        <v>#REF!</v>
      </c>
      <c r="S13" s="278" t="e">
        <f>'qly growth rates'!P8</f>
        <v>#REF!</v>
      </c>
      <c r="T13" s="278" t="e">
        <f>'qly growth rates'!Q8</f>
        <v>#REF!</v>
      </c>
      <c r="U13" s="278" t="e">
        <f>'qly growth rates'!R8</f>
        <v>#REF!</v>
      </c>
      <c r="V13" s="278" t="e">
        <f>'qly growth rates'!S8</f>
        <v>#REF!</v>
      </c>
      <c r="W13" s="278" t="e">
        <f>'qly growth rates'!T8</f>
        <v>#REF!</v>
      </c>
      <c r="X13" s="278" t="e">
        <f>'qly growth rates'!U8</f>
        <v>#REF!</v>
      </c>
      <c r="Y13" s="278" t="e">
        <f>'qly growth rates'!V8</f>
        <v>#REF!</v>
      </c>
      <c r="Z13" s="278"/>
      <c r="AA13" s="283" t="e">
        <f>'qly growth rates'!W8</f>
        <v>#REF!</v>
      </c>
      <c r="AB13" s="293" t="e">
        <f>'qly growth rates'!X8</f>
        <v>#REF!</v>
      </c>
      <c r="AC13" s="50" t="e">
        <f>'qly growth rates'!Y8</f>
        <v>#REF!</v>
      </c>
      <c r="AF13" s="58" t="e">
        <f>'T1'!AC13/'T1'!AC12*100-100</f>
        <v>#REF!</v>
      </c>
      <c r="AG13" s="58" t="e">
        <f>'T1'!AD13/'T1'!AD12*100-100</f>
        <v>#REF!</v>
      </c>
      <c r="AH13" s="58" t="e">
        <f>'T1'!AE13/'T1'!AE12*100-100</f>
        <v>#REF!</v>
      </c>
    </row>
    <row r="14" spans="2:34" ht="35.25" customHeight="1">
      <c r="B14" s="1">
        <v>2007</v>
      </c>
      <c r="C14" s="271">
        <v>1</v>
      </c>
      <c r="D14" s="266" t="e">
        <f>'qly growth rates'!C9</f>
        <v>#REF!</v>
      </c>
      <c r="E14" s="267" t="e">
        <f>'qly growth rates'!D9</f>
        <v>#REF!</v>
      </c>
      <c r="F14" s="266" t="e">
        <f>'qly growth rates'!E9</f>
        <v>#REF!</v>
      </c>
      <c r="G14" s="267" t="e">
        <f>'qly growth rates'!F9</f>
        <v>#REF!</v>
      </c>
      <c r="H14" s="267"/>
      <c r="I14" s="268" t="e">
        <f>'qly growth rates'!G9</f>
        <v>#REF!</v>
      </c>
      <c r="J14" s="268" t="e">
        <f>'qly growth rates'!H9</f>
        <v>#REF!</v>
      </c>
      <c r="K14" s="268" t="e">
        <f>'qly growth rates'!I9</f>
        <v>#REF!</v>
      </c>
      <c r="L14" s="268" t="e">
        <f>'qly growth rates'!J9</f>
        <v>#REF!</v>
      </c>
      <c r="M14" s="268" t="e">
        <f>'qly growth rates'!K9</f>
        <v>#REF!</v>
      </c>
      <c r="N14" s="268"/>
      <c r="O14" s="278" t="e">
        <f>'qly growth rates'!L9</f>
        <v>#REF!</v>
      </c>
      <c r="P14" s="278" t="e">
        <f>'qly growth rates'!M9</f>
        <v>#REF!</v>
      </c>
      <c r="Q14" s="278" t="e">
        <f>'qly growth rates'!N9</f>
        <v>#REF!</v>
      </c>
      <c r="R14" s="278" t="e">
        <f>'qly growth rates'!O9</f>
        <v>#REF!</v>
      </c>
      <c r="S14" s="278" t="e">
        <f>'qly growth rates'!P9</f>
        <v>#REF!</v>
      </c>
      <c r="T14" s="278" t="e">
        <f>'qly growth rates'!Q9</f>
        <v>#REF!</v>
      </c>
      <c r="U14" s="278" t="e">
        <f>'qly growth rates'!R9</f>
        <v>#REF!</v>
      </c>
      <c r="V14" s="278" t="e">
        <f>'qly growth rates'!S9</f>
        <v>#REF!</v>
      </c>
      <c r="W14" s="278" t="e">
        <f>'qly growth rates'!T9</f>
        <v>#REF!</v>
      </c>
      <c r="X14" s="278" t="e">
        <f>'qly growth rates'!U9</f>
        <v>#REF!</v>
      </c>
      <c r="Y14" s="278" t="e">
        <f>'qly growth rates'!V9</f>
        <v>#REF!</v>
      </c>
      <c r="Z14" s="278"/>
      <c r="AA14" s="283" t="e">
        <f>'qly growth rates'!W9</f>
        <v>#REF!</v>
      </c>
      <c r="AB14" s="293" t="e">
        <f>'qly growth rates'!X9</f>
        <v>#REF!</v>
      </c>
      <c r="AC14" s="50" t="e">
        <f>'qly growth rates'!Y9</f>
        <v>#REF!</v>
      </c>
      <c r="AF14" s="58" t="e">
        <f>'T1'!AC14/'T1'!AC13*100-100</f>
        <v>#REF!</v>
      </c>
      <c r="AG14" s="58" t="e">
        <f>'T1'!AD14/'T1'!AD13*100-100</f>
        <v>#REF!</v>
      </c>
      <c r="AH14" s="58" t="e">
        <f>'T1'!AE14/'T1'!AE13*100-100</f>
        <v>#REF!</v>
      </c>
    </row>
    <row r="15" spans="2:34" ht="18.75" customHeight="1">
      <c r="B15" s="1"/>
      <c r="C15" s="271">
        <v>2</v>
      </c>
      <c r="D15" s="266" t="e">
        <f>'qly growth rates'!C10</f>
        <v>#REF!</v>
      </c>
      <c r="E15" s="267" t="e">
        <f>'qly growth rates'!D10</f>
        <v>#REF!</v>
      </c>
      <c r="F15" s="266" t="e">
        <f>'qly growth rates'!E10</f>
        <v>#REF!</v>
      </c>
      <c r="G15" s="267" t="e">
        <f>'qly growth rates'!F10</f>
        <v>#REF!</v>
      </c>
      <c r="H15" s="267"/>
      <c r="I15" s="268" t="e">
        <f>'qly growth rates'!G10</f>
        <v>#REF!</v>
      </c>
      <c r="J15" s="268" t="e">
        <f>'qly growth rates'!H10</f>
        <v>#REF!</v>
      </c>
      <c r="K15" s="268" t="e">
        <f>'qly growth rates'!I10</f>
        <v>#REF!</v>
      </c>
      <c r="L15" s="268" t="e">
        <f>'qly growth rates'!J10</f>
        <v>#REF!</v>
      </c>
      <c r="M15" s="268" t="e">
        <f>'qly growth rates'!K10</f>
        <v>#REF!</v>
      </c>
      <c r="N15" s="268"/>
      <c r="O15" s="278" t="e">
        <f>'qly growth rates'!L10</f>
        <v>#REF!</v>
      </c>
      <c r="P15" s="278" t="e">
        <f>'qly growth rates'!M10</f>
        <v>#REF!</v>
      </c>
      <c r="Q15" s="278" t="e">
        <f>'qly growth rates'!N10</f>
        <v>#REF!</v>
      </c>
      <c r="R15" s="278" t="e">
        <f>'qly growth rates'!O10</f>
        <v>#REF!</v>
      </c>
      <c r="S15" s="278" t="e">
        <f>'qly growth rates'!P10</f>
        <v>#REF!</v>
      </c>
      <c r="T15" s="278" t="e">
        <f>'qly growth rates'!Q10</f>
        <v>#REF!</v>
      </c>
      <c r="U15" s="278" t="e">
        <f>'qly growth rates'!R10</f>
        <v>#REF!</v>
      </c>
      <c r="V15" s="278" t="e">
        <f>'qly growth rates'!S10</f>
        <v>#REF!</v>
      </c>
      <c r="W15" s="278" t="e">
        <f>'qly growth rates'!T10</f>
        <v>#REF!</v>
      </c>
      <c r="X15" s="278" t="e">
        <f>'qly growth rates'!U10</f>
        <v>#REF!</v>
      </c>
      <c r="Y15" s="278" t="e">
        <f>'qly growth rates'!V10</f>
        <v>#REF!</v>
      </c>
      <c r="Z15" s="278"/>
      <c r="AA15" s="283" t="e">
        <f>'qly growth rates'!W10</f>
        <v>#REF!</v>
      </c>
      <c r="AB15" s="293" t="e">
        <f>'qly growth rates'!X10</f>
        <v>#REF!</v>
      </c>
      <c r="AC15" s="50" t="e">
        <f>'qly growth rates'!Y10</f>
        <v>#REF!</v>
      </c>
      <c r="AF15" s="58" t="e">
        <f>'T1'!AC15/'T1'!AC14*100-100</f>
        <v>#REF!</v>
      </c>
      <c r="AG15" s="58" t="e">
        <f>'T1'!AD15/'T1'!AD14*100-100</f>
        <v>#REF!</v>
      </c>
      <c r="AH15" s="58" t="e">
        <f>'T1'!AE15/'T1'!AE14*100-100</f>
        <v>#REF!</v>
      </c>
    </row>
    <row r="16" spans="2:34" ht="18.75" customHeight="1">
      <c r="B16" s="1"/>
      <c r="C16" s="271">
        <v>3</v>
      </c>
      <c r="D16" s="266" t="e">
        <f>'qly growth rates'!C11</f>
        <v>#REF!</v>
      </c>
      <c r="E16" s="267" t="e">
        <f>'qly growth rates'!D11</f>
        <v>#REF!</v>
      </c>
      <c r="F16" s="266" t="e">
        <f>'qly growth rates'!E11</f>
        <v>#REF!</v>
      </c>
      <c r="G16" s="267" t="e">
        <f>'qly growth rates'!F11</f>
        <v>#REF!</v>
      </c>
      <c r="H16" s="267"/>
      <c r="I16" s="268" t="e">
        <f>'qly growth rates'!G11</f>
        <v>#REF!</v>
      </c>
      <c r="J16" s="268" t="e">
        <f>'qly growth rates'!H11</f>
        <v>#REF!</v>
      </c>
      <c r="K16" s="268" t="e">
        <f>'qly growth rates'!I11</f>
        <v>#REF!</v>
      </c>
      <c r="L16" s="268" t="e">
        <f>'qly growth rates'!J11</f>
        <v>#REF!</v>
      </c>
      <c r="M16" s="268" t="e">
        <f>'qly growth rates'!K11</f>
        <v>#REF!</v>
      </c>
      <c r="N16" s="268"/>
      <c r="O16" s="278" t="e">
        <f>'qly growth rates'!L11</f>
        <v>#REF!</v>
      </c>
      <c r="P16" s="278" t="e">
        <f>'qly growth rates'!M11</f>
        <v>#REF!</v>
      </c>
      <c r="Q16" s="278" t="e">
        <f>'qly growth rates'!N11</f>
        <v>#REF!</v>
      </c>
      <c r="R16" s="278" t="e">
        <f>'qly growth rates'!O11</f>
        <v>#REF!</v>
      </c>
      <c r="S16" s="278" t="e">
        <f>'qly growth rates'!P11</f>
        <v>#REF!</v>
      </c>
      <c r="T16" s="278" t="e">
        <f>'qly growth rates'!Q11</f>
        <v>#REF!</v>
      </c>
      <c r="U16" s="278" t="e">
        <f>'qly growth rates'!R11</f>
        <v>#REF!</v>
      </c>
      <c r="V16" s="278" t="e">
        <f>'qly growth rates'!S11</f>
        <v>#REF!</v>
      </c>
      <c r="W16" s="278" t="e">
        <f>'qly growth rates'!T11</f>
        <v>#REF!</v>
      </c>
      <c r="X16" s="278" t="e">
        <f>'qly growth rates'!U11</f>
        <v>#REF!</v>
      </c>
      <c r="Y16" s="278" t="e">
        <f>'qly growth rates'!V11</f>
        <v>#REF!</v>
      </c>
      <c r="Z16" s="278"/>
      <c r="AA16" s="283" t="e">
        <f>'qly growth rates'!W11</f>
        <v>#REF!</v>
      </c>
      <c r="AB16" s="293" t="e">
        <f>'qly growth rates'!X11</f>
        <v>#REF!</v>
      </c>
      <c r="AC16" s="50" t="e">
        <f>'qly growth rates'!Y11</f>
        <v>#REF!</v>
      </c>
      <c r="AF16" s="58" t="e">
        <f>'T1'!AC16/'T1'!AC15*100-100</f>
        <v>#REF!</v>
      </c>
      <c r="AG16" s="58" t="e">
        <f>'T1'!AD16/'T1'!AD15*100-100</f>
        <v>#REF!</v>
      </c>
      <c r="AH16" s="58" t="e">
        <f>'T1'!AE16/'T1'!AE15*100-100</f>
        <v>#REF!</v>
      </c>
    </row>
    <row r="17" spans="2:34" ht="18.75" customHeight="1">
      <c r="B17" s="1"/>
      <c r="C17" s="271">
        <v>4</v>
      </c>
      <c r="D17" s="266" t="e">
        <f>'qly growth rates'!C12</f>
        <v>#REF!</v>
      </c>
      <c r="E17" s="267" t="e">
        <f>'qly growth rates'!D12</f>
        <v>#REF!</v>
      </c>
      <c r="F17" s="266" t="e">
        <f>'qly growth rates'!E12</f>
        <v>#REF!</v>
      </c>
      <c r="G17" s="267" t="e">
        <f>'qly growth rates'!F12</f>
        <v>#REF!</v>
      </c>
      <c r="H17" s="267"/>
      <c r="I17" s="268" t="e">
        <f>'qly growth rates'!G12</f>
        <v>#REF!</v>
      </c>
      <c r="J17" s="268" t="e">
        <f>'qly growth rates'!H12</f>
        <v>#REF!</v>
      </c>
      <c r="K17" s="268" t="e">
        <f>'qly growth rates'!I12</f>
        <v>#REF!</v>
      </c>
      <c r="L17" s="268" t="e">
        <f>'qly growth rates'!J12</f>
        <v>#REF!</v>
      </c>
      <c r="M17" s="268" t="e">
        <f>'qly growth rates'!K12</f>
        <v>#REF!</v>
      </c>
      <c r="N17" s="268"/>
      <c r="O17" s="278" t="e">
        <f>'qly growth rates'!L12</f>
        <v>#REF!</v>
      </c>
      <c r="P17" s="278" t="e">
        <f>'qly growth rates'!M12</f>
        <v>#REF!</v>
      </c>
      <c r="Q17" s="278" t="e">
        <f>'qly growth rates'!N12</f>
        <v>#REF!</v>
      </c>
      <c r="R17" s="278" t="e">
        <f>'qly growth rates'!O12</f>
        <v>#REF!</v>
      </c>
      <c r="S17" s="278" t="e">
        <f>'qly growth rates'!P12</f>
        <v>#REF!</v>
      </c>
      <c r="T17" s="278" t="e">
        <f>'qly growth rates'!Q12</f>
        <v>#REF!</v>
      </c>
      <c r="U17" s="278" t="e">
        <f>'qly growth rates'!R12</f>
        <v>#REF!</v>
      </c>
      <c r="V17" s="278" t="e">
        <f>'qly growth rates'!S12</f>
        <v>#REF!</v>
      </c>
      <c r="W17" s="278" t="e">
        <f>'qly growth rates'!T12</f>
        <v>#REF!</v>
      </c>
      <c r="X17" s="278" t="e">
        <f>'qly growth rates'!U12</f>
        <v>#REF!</v>
      </c>
      <c r="Y17" s="278" t="e">
        <f>'qly growth rates'!V12</f>
        <v>#REF!</v>
      </c>
      <c r="Z17" s="278"/>
      <c r="AA17" s="283" t="e">
        <f>'qly growth rates'!W12</f>
        <v>#REF!</v>
      </c>
      <c r="AB17" s="293" t="e">
        <f>'qly growth rates'!X12</f>
        <v>#REF!</v>
      </c>
      <c r="AC17" s="50" t="e">
        <f>'qly growth rates'!Y12</f>
        <v>#REF!</v>
      </c>
      <c r="AF17" s="58" t="e">
        <f>'T1'!AC17/'T1'!AC16*100-100</f>
        <v>#REF!</v>
      </c>
      <c r="AG17" s="58" t="e">
        <f>'T1'!AD17/'T1'!AD16*100-100</f>
        <v>#REF!</v>
      </c>
      <c r="AH17" s="58" t="e">
        <f>'T1'!AE17/'T1'!AE16*100-100</f>
        <v>#REF!</v>
      </c>
    </row>
    <row r="18" spans="2:34" ht="30" customHeight="1">
      <c r="B18" s="1">
        <v>2008</v>
      </c>
      <c r="C18" s="271">
        <v>1</v>
      </c>
      <c r="D18" s="266" t="e">
        <f>'qly growth rates'!C13</f>
        <v>#REF!</v>
      </c>
      <c r="E18" s="267" t="e">
        <f>'qly growth rates'!D13</f>
        <v>#REF!</v>
      </c>
      <c r="F18" s="266" t="e">
        <f>'qly growth rates'!E13</f>
        <v>#REF!</v>
      </c>
      <c r="G18" s="267" t="e">
        <f>'qly growth rates'!F13</f>
        <v>#REF!</v>
      </c>
      <c r="H18" s="267"/>
      <c r="I18" s="268" t="e">
        <f>'qly growth rates'!G13</f>
        <v>#REF!</v>
      </c>
      <c r="J18" s="268" t="e">
        <f>'qly growth rates'!H13</f>
        <v>#REF!</v>
      </c>
      <c r="K18" s="268" t="e">
        <f>'qly growth rates'!I13</f>
        <v>#REF!</v>
      </c>
      <c r="L18" s="268" t="e">
        <f>'qly growth rates'!J13</f>
        <v>#REF!</v>
      </c>
      <c r="M18" s="268" t="e">
        <f>'qly growth rates'!K13</f>
        <v>#REF!</v>
      </c>
      <c r="N18" s="268"/>
      <c r="O18" s="278" t="e">
        <f>'qly growth rates'!L13</f>
        <v>#REF!</v>
      </c>
      <c r="P18" s="278" t="e">
        <f>'qly growth rates'!M13</f>
        <v>#REF!</v>
      </c>
      <c r="Q18" s="278" t="e">
        <f>'qly growth rates'!N13</f>
        <v>#REF!</v>
      </c>
      <c r="R18" s="278" t="e">
        <f>'qly growth rates'!O13</f>
        <v>#REF!</v>
      </c>
      <c r="S18" s="278" t="e">
        <f>'qly growth rates'!P13</f>
        <v>#REF!</v>
      </c>
      <c r="T18" s="278" t="e">
        <f>'qly growth rates'!Q13</f>
        <v>#REF!</v>
      </c>
      <c r="U18" s="278" t="e">
        <f>'qly growth rates'!R13</f>
        <v>#REF!</v>
      </c>
      <c r="V18" s="278" t="e">
        <f>'qly growth rates'!S13</f>
        <v>#REF!</v>
      </c>
      <c r="W18" s="278" t="e">
        <f>'qly growth rates'!T13</f>
        <v>#REF!</v>
      </c>
      <c r="X18" s="278" t="e">
        <f>'qly growth rates'!U13</f>
        <v>#REF!</v>
      </c>
      <c r="Y18" s="278" t="e">
        <f>'qly growth rates'!V13</f>
        <v>#REF!</v>
      </c>
      <c r="Z18" s="278"/>
      <c r="AA18" s="283" t="e">
        <f>'qly growth rates'!W13</f>
        <v>#REF!</v>
      </c>
      <c r="AB18" s="293" t="e">
        <f>'qly growth rates'!X13</f>
        <v>#REF!</v>
      </c>
      <c r="AC18" s="50" t="e">
        <f>'qly growth rates'!Y13</f>
        <v>#REF!</v>
      </c>
      <c r="AF18" s="58" t="e">
        <f>'T1'!AC18/'T1'!AC17*100-100</f>
        <v>#REF!</v>
      </c>
      <c r="AG18" s="58" t="e">
        <f>'T1'!AD18/'T1'!AD17*100-100</f>
        <v>#REF!</v>
      </c>
      <c r="AH18" s="58" t="e">
        <f>'T1'!AE18/'T1'!AE17*100-100</f>
        <v>#REF!</v>
      </c>
    </row>
    <row r="19" spans="2:34" ht="18.75" customHeight="1">
      <c r="B19" s="1"/>
      <c r="C19" s="271">
        <v>2</v>
      </c>
      <c r="D19" s="266" t="e">
        <f>'qly growth rates'!C14</f>
        <v>#REF!</v>
      </c>
      <c r="E19" s="267" t="e">
        <f>'qly growth rates'!D14</f>
        <v>#REF!</v>
      </c>
      <c r="F19" s="266" t="e">
        <f>'qly growth rates'!E14</f>
        <v>#REF!</v>
      </c>
      <c r="G19" s="267" t="e">
        <f>'qly growth rates'!F14</f>
        <v>#REF!</v>
      </c>
      <c r="H19" s="267"/>
      <c r="I19" s="268" t="e">
        <f>'qly growth rates'!G14</f>
        <v>#REF!</v>
      </c>
      <c r="J19" s="268" t="e">
        <f>'qly growth rates'!H14</f>
        <v>#REF!</v>
      </c>
      <c r="K19" s="268" t="e">
        <f>'qly growth rates'!I14</f>
        <v>#REF!</v>
      </c>
      <c r="L19" s="268" t="e">
        <f>'qly growth rates'!J14</f>
        <v>#REF!</v>
      </c>
      <c r="M19" s="268" t="e">
        <f>'qly growth rates'!K14</f>
        <v>#REF!</v>
      </c>
      <c r="N19" s="268"/>
      <c r="O19" s="278" t="e">
        <f>'qly growth rates'!L14</f>
        <v>#REF!</v>
      </c>
      <c r="P19" s="278" t="e">
        <f>'qly growth rates'!M14</f>
        <v>#REF!</v>
      </c>
      <c r="Q19" s="278" t="e">
        <f>'qly growth rates'!N14</f>
        <v>#REF!</v>
      </c>
      <c r="R19" s="278" t="e">
        <f>'qly growth rates'!O14</f>
        <v>#REF!</v>
      </c>
      <c r="S19" s="278" t="e">
        <f>'qly growth rates'!P14</f>
        <v>#REF!</v>
      </c>
      <c r="T19" s="278" t="e">
        <f>'qly growth rates'!Q14</f>
        <v>#REF!</v>
      </c>
      <c r="U19" s="278" t="e">
        <f>'qly growth rates'!R14</f>
        <v>#REF!</v>
      </c>
      <c r="V19" s="278" t="e">
        <f>'qly growth rates'!S14</f>
        <v>#REF!</v>
      </c>
      <c r="W19" s="278" t="e">
        <f>'qly growth rates'!T14</f>
        <v>#REF!</v>
      </c>
      <c r="X19" s="278" t="e">
        <f>'qly growth rates'!U14</f>
        <v>#REF!</v>
      </c>
      <c r="Y19" s="278" t="e">
        <f>'qly growth rates'!V14</f>
        <v>#REF!</v>
      </c>
      <c r="Z19" s="278"/>
      <c r="AA19" s="283" t="e">
        <f>'qly growth rates'!W14</f>
        <v>#REF!</v>
      </c>
      <c r="AB19" s="293" t="e">
        <f>'qly growth rates'!X14</f>
        <v>#REF!</v>
      </c>
      <c r="AC19" s="50" t="e">
        <f>'qly growth rates'!Y14</f>
        <v>#REF!</v>
      </c>
      <c r="AF19" s="58" t="e">
        <f>'T1'!AC19/'T1'!AC18*100-100</f>
        <v>#REF!</v>
      </c>
      <c r="AG19" s="58" t="e">
        <f>'T1'!AD19/'T1'!AD18*100-100</f>
        <v>#REF!</v>
      </c>
      <c r="AH19" s="58" t="e">
        <f>'T1'!AE19/'T1'!AE18*100-100</f>
        <v>#REF!</v>
      </c>
    </row>
    <row r="20" spans="2:34" ht="18.75" customHeight="1">
      <c r="B20" s="1"/>
      <c r="C20" s="271">
        <v>3</v>
      </c>
      <c r="D20" s="266" t="e">
        <f>'qly growth rates'!C15</f>
        <v>#REF!</v>
      </c>
      <c r="E20" s="267" t="e">
        <f>'qly growth rates'!D15</f>
        <v>#REF!</v>
      </c>
      <c r="F20" s="266" t="e">
        <f>'qly growth rates'!E15</f>
        <v>#REF!</v>
      </c>
      <c r="G20" s="267" t="e">
        <f>'qly growth rates'!F15</f>
        <v>#REF!</v>
      </c>
      <c r="H20" s="267"/>
      <c r="I20" s="268" t="e">
        <f>'qly growth rates'!G15</f>
        <v>#REF!</v>
      </c>
      <c r="J20" s="268" t="e">
        <f>'qly growth rates'!H15</f>
        <v>#REF!</v>
      </c>
      <c r="K20" s="268" t="e">
        <f>'qly growth rates'!I15</f>
        <v>#REF!</v>
      </c>
      <c r="L20" s="268" t="e">
        <f>'qly growth rates'!J15</f>
        <v>#REF!</v>
      </c>
      <c r="M20" s="268" t="e">
        <f>'qly growth rates'!K15</f>
        <v>#REF!</v>
      </c>
      <c r="N20" s="268"/>
      <c r="O20" s="278" t="e">
        <f>'qly growth rates'!L15</f>
        <v>#REF!</v>
      </c>
      <c r="P20" s="278" t="e">
        <f>'qly growth rates'!M15</f>
        <v>#REF!</v>
      </c>
      <c r="Q20" s="278" t="e">
        <f>'qly growth rates'!N15</f>
        <v>#REF!</v>
      </c>
      <c r="R20" s="278" t="e">
        <f>'qly growth rates'!O15</f>
        <v>#REF!</v>
      </c>
      <c r="S20" s="278" t="e">
        <f>'qly growth rates'!P15</f>
        <v>#REF!</v>
      </c>
      <c r="T20" s="278" t="e">
        <f>'qly growth rates'!Q15</f>
        <v>#REF!</v>
      </c>
      <c r="U20" s="278" t="e">
        <f>'qly growth rates'!R15</f>
        <v>#REF!</v>
      </c>
      <c r="V20" s="278" t="e">
        <f>'qly growth rates'!S15</f>
        <v>#REF!</v>
      </c>
      <c r="W20" s="278" t="e">
        <f>'qly growth rates'!T15</f>
        <v>#REF!</v>
      </c>
      <c r="X20" s="278" t="e">
        <f>'qly growth rates'!U15</f>
        <v>#REF!</v>
      </c>
      <c r="Y20" s="278" t="e">
        <f>'qly growth rates'!V15</f>
        <v>#REF!</v>
      </c>
      <c r="Z20" s="278"/>
      <c r="AA20" s="283" t="e">
        <f>'qly growth rates'!W15</f>
        <v>#REF!</v>
      </c>
      <c r="AB20" s="293" t="e">
        <f>'qly growth rates'!X15</f>
        <v>#REF!</v>
      </c>
      <c r="AC20" s="50" t="e">
        <f>'qly growth rates'!Y15</f>
        <v>#REF!</v>
      </c>
      <c r="AF20" s="58" t="e">
        <f>'T1'!AC20/'T1'!AC19*100-100</f>
        <v>#REF!</v>
      </c>
      <c r="AG20" s="58" t="e">
        <f>'T1'!AD20/'T1'!AD19*100-100</f>
        <v>#REF!</v>
      </c>
      <c r="AH20" s="58" t="e">
        <f>'T1'!AE20/'T1'!AE19*100-100</f>
        <v>#REF!</v>
      </c>
    </row>
    <row r="21" spans="2:34" ht="18.75" customHeight="1">
      <c r="B21" s="1"/>
      <c r="C21" s="271">
        <v>4</v>
      </c>
      <c r="D21" s="266" t="e">
        <f>'qly growth rates'!C16</f>
        <v>#REF!</v>
      </c>
      <c r="E21" s="267" t="e">
        <f>'qly growth rates'!D16</f>
        <v>#REF!</v>
      </c>
      <c r="F21" s="266" t="e">
        <f>'qly growth rates'!E16</f>
        <v>#REF!</v>
      </c>
      <c r="G21" s="267" t="e">
        <f>'qly growth rates'!F16</f>
        <v>#REF!</v>
      </c>
      <c r="H21" s="267"/>
      <c r="I21" s="268" t="e">
        <f>'qly growth rates'!G16</f>
        <v>#REF!</v>
      </c>
      <c r="J21" s="268" t="e">
        <f>'qly growth rates'!H16</f>
        <v>#REF!</v>
      </c>
      <c r="K21" s="268" t="e">
        <f>'qly growth rates'!I16</f>
        <v>#REF!</v>
      </c>
      <c r="L21" s="268" t="e">
        <f>'qly growth rates'!J16</f>
        <v>#REF!</v>
      </c>
      <c r="M21" s="268" t="e">
        <f>'qly growth rates'!K16</f>
        <v>#REF!</v>
      </c>
      <c r="N21" s="268"/>
      <c r="O21" s="278" t="e">
        <f>'qly growth rates'!L16</f>
        <v>#REF!</v>
      </c>
      <c r="P21" s="278" t="e">
        <f>'qly growth rates'!M16</f>
        <v>#REF!</v>
      </c>
      <c r="Q21" s="278" t="e">
        <f>'qly growth rates'!N16</f>
        <v>#REF!</v>
      </c>
      <c r="R21" s="278" t="e">
        <f>'qly growth rates'!O16</f>
        <v>#REF!</v>
      </c>
      <c r="S21" s="278" t="e">
        <f>'qly growth rates'!P16</f>
        <v>#REF!</v>
      </c>
      <c r="T21" s="278" t="e">
        <f>'qly growth rates'!Q16</f>
        <v>#REF!</v>
      </c>
      <c r="U21" s="278" t="e">
        <f>'qly growth rates'!R16</f>
        <v>#REF!</v>
      </c>
      <c r="V21" s="278" t="e">
        <f>'qly growth rates'!S16</f>
        <v>#REF!</v>
      </c>
      <c r="W21" s="278" t="e">
        <f>'qly growth rates'!T16</f>
        <v>#REF!</v>
      </c>
      <c r="X21" s="278" t="e">
        <f>'qly growth rates'!U16</f>
        <v>#REF!</v>
      </c>
      <c r="Y21" s="278" t="e">
        <f>'qly growth rates'!V16</f>
        <v>#REF!</v>
      </c>
      <c r="Z21" s="278"/>
      <c r="AA21" s="283" t="e">
        <f>'qly growth rates'!W16</f>
        <v>#REF!</v>
      </c>
      <c r="AB21" s="293" t="e">
        <f>'qly growth rates'!X16</f>
        <v>#REF!</v>
      </c>
      <c r="AC21" s="50" t="e">
        <f>'qly growth rates'!Y16</f>
        <v>#REF!</v>
      </c>
      <c r="AF21" s="58" t="e">
        <f>'T1'!AC21/'T1'!AC20*100-100</f>
        <v>#REF!</v>
      </c>
      <c r="AG21" s="58" t="e">
        <f>'T1'!AD21/'T1'!AD20*100-100</f>
        <v>#REF!</v>
      </c>
      <c r="AH21" s="58" t="e">
        <f>'T1'!AE21/'T1'!AE20*100-100</f>
        <v>#REF!</v>
      </c>
    </row>
    <row r="22" spans="2:34" ht="30" customHeight="1">
      <c r="B22" s="1">
        <v>2009</v>
      </c>
      <c r="C22" s="271">
        <v>1</v>
      </c>
      <c r="D22" s="266" t="e">
        <f>'qly growth rates'!C17</f>
        <v>#REF!</v>
      </c>
      <c r="E22" s="267" t="e">
        <f>'qly growth rates'!D17</f>
        <v>#REF!</v>
      </c>
      <c r="F22" s="266" t="e">
        <f>'qly growth rates'!E17</f>
        <v>#REF!</v>
      </c>
      <c r="G22" s="267" t="e">
        <f>'qly growth rates'!F17</f>
        <v>#REF!</v>
      </c>
      <c r="H22" s="267"/>
      <c r="I22" s="268" t="e">
        <f>'qly growth rates'!G17</f>
        <v>#REF!</v>
      </c>
      <c r="J22" s="268" t="e">
        <f>'qly growth rates'!H17</f>
        <v>#REF!</v>
      </c>
      <c r="K22" s="268" t="e">
        <f>'qly growth rates'!I17</f>
        <v>#REF!</v>
      </c>
      <c r="L22" s="268" t="e">
        <f>'qly growth rates'!J17</f>
        <v>#REF!</v>
      </c>
      <c r="M22" s="268" t="e">
        <f>'qly growth rates'!K17</f>
        <v>#REF!</v>
      </c>
      <c r="N22" s="268"/>
      <c r="O22" s="278" t="e">
        <f>'qly growth rates'!L17</f>
        <v>#REF!</v>
      </c>
      <c r="P22" s="278" t="e">
        <f>'qly growth rates'!M17</f>
        <v>#REF!</v>
      </c>
      <c r="Q22" s="278" t="e">
        <f>'qly growth rates'!N17</f>
        <v>#REF!</v>
      </c>
      <c r="R22" s="278" t="e">
        <f>'qly growth rates'!O17</f>
        <v>#REF!</v>
      </c>
      <c r="S22" s="278" t="e">
        <f>'qly growth rates'!P17</f>
        <v>#REF!</v>
      </c>
      <c r="T22" s="278" t="e">
        <f>'qly growth rates'!Q17</f>
        <v>#REF!</v>
      </c>
      <c r="U22" s="278" t="e">
        <f>'qly growth rates'!R17</f>
        <v>#REF!</v>
      </c>
      <c r="V22" s="278" t="e">
        <f>'qly growth rates'!S17</f>
        <v>#REF!</v>
      </c>
      <c r="W22" s="278" t="e">
        <f>'qly growth rates'!T17</f>
        <v>#REF!</v>
      </c>
      <c r="X22" s="278" t="e">
        <f>'qly growth rates'!U17</f>
        <v>#REF!</v>
      </c>
      <c r="Y22" s="278" t="e">
        <f>'qly growth rates'!V17</f>
        <v>#REF!</v>
      </c>
      <c r="Z22" s="278"/>
      <c r="AA22" s="283" t="e">
        <f>'qly growth rates'!W17</f>
        <v>#REF!</v>
      </c>
      <c r="AB22" s="293" t="e">
        <f>'qly growth rates'!X17</f>
        <v>#REF!</v>
      </c>
      <c r="AC22" s="50" t="e">
        <f>'qly growth rates'!Y17</f>
        <v>#REF!</v>
      </c>
      <c r="AF22" s="58" t="e">
        <f>'T1'!AC22/'T1'!AC21*100-100</f>
        <v>#REF!</v>
      </c>
      <c r="AG22" s="58" t="e">
        <f>'T1'!AD22/'T1'!AD21*100-100</f>
        <v>#REF!</v>
      </c>
      <c r="AH22" s="58" t="e">
        <f>'T1'!AE22/'T1'!AE21*100-100</f>
        <v>#REF!</v>
      </c>
    </row>
    <row r="23" spans="2:34" ht="18.75" customHeight="1">
      <c r="B23" s="1"/>
      <c r="C23" s="271">
        <v>2</v>
      </c>
      <c r="D23" s="266" t="e">
        <f>'qly growth rates'!C18</f>
        <v>#REF!</v>
      </c>
      <c r="E23" s="267" t="e">
        <f>'qly growth rates'!D18</f>
        <v>#REF!</v>
      </c>
      <c r="F23" s="266" t="e">
        <f>'qly growth rates'!E18</f>
        <v>#REF!</v>
      </c>
      <c r="G23" s="267" t="e">
        <f>'qly growth rates'!F18</f>
        <v>#REF!</v>
      </c>
      <c r="H23" s="267"/>
      <c r="I23" s="268" t="e">
        <f>'qly growth rates'!G18</f>
        <v>#REF!</v>
      </c>
      <c r="J23" s="268" t="e">
        <f>'qly growth rates'!H18</f>
        <v>#REF!</v>
      </c>
      <c r="K23" s="268" t="e">
        <f>'qly growth rates'!I18</f>
        <v>#REF!</v>
      </c>
      <c r="L23" s="268" t="e">
        <f>'qly growth rates'!J18</f>
        <v>#REF!</v>
      </c>
      <c r="M23" s="268" t="e">
        <f>'qly growth rates'!K18</f>
        <v>#REF!</v>
      </c>
      <c r="N23" s="268"/>
      <c r="O23" s="278" t="e">
        <f>'qly growth rates'!L18</f>
        <v>#REF!</v>
      </c>
      <c r="P23" s="278" t="e">
        <f>'qly growth rates'!M18</f>
        <v>#REF!</v>
      </c>
      <c r="Q23" s="278" t="e">
        <f>'qly growth rates'!N18</f>
        <v>#REF!</v>
      </c>
      <c r="R23" s="278" t="e">
        <f>'qly growth rates'!O18</f>
        <v>#REF!</v>
      </c>
      <c r="S23" s="278" t="e">
        <f>'qly growth rates'!P18</f>
        <v>#REF!</v>
      </c>
      <c r="T23" s="278" t="e">
        <f>'qly growth rates'!Q18</f>
        <v>#REF!</v>
      </c>
      <c r="U23" s="278" t="e">
        <f>'qly growth rates'!R18</f>
        <v>#REF!</v>
      </c>
      <c r="V23" s="278" t="e">
        <f>'qly growth rates'!S18</f>
        <v>#REF!</v>
      </c>
      <c r="W23" s="278" t="e">
        <f>'qly growth rates'!T18</f>
        <v>#REF!</v>
      </c>
      <c r="X23" s="278" t="e">
        <f>'qly growth rates'!U18</f>
        <v>#REF!</v>
      </c>
      <c r="Y23" s="278" t="e">
        <f>'qly growth rates'!V18</f>
        <v>#REF!</v>
      </c>
      <c r="Z23" s="278"/>
      <c r="AA23" s="283" t="e">
        <f>'qly growth rates'!W18</f>
        <v>#REF!</v>
      </c>
      <c r="AB23" s="293" t="e">
        <f>'qly growth rates'!X18</f>
        <v>#REF!</v>
      </c>
      <c r="AC23" s="50" t="e">
        <f>'qly growth rates'!Y18</f>
        <v>#REF!</v>
      </c>
      <c r="AF23" s="58" t="e">
        <f>'T1'!AC23/'T1'!AC22*100-100</f>
        <v>#REF!</v>
      </c>
      <c r="AG23" s="58" t="e">
        <f>'T1'!AD23/'T1'!AD22*100-100</f>
        <v>#REF!</v>
      </c>
      <c r="AH23" s="58" t="e">
        <f>'T1'!AE23/'T1'!AE22*100-100</f>
        <v>#REF!</v>
      </c>
    </row>
    <row r="24" spans="2:34" ht="18.75" customHeight="1">
      <c r="B24" s="1"/>
      <c r="C24" s="271">
        <v>3</v>
      </c>
      <c r="D24" s="266" t="e">
        <f>'qly growth rates'!C19</f>
        <v>#REF!</v>
      </c>
      <c r="E24" s="267" t="e">
        <f>'qly growth rates'!D19</f>
        <v>#REF!</v>
      </c>
      <c r="F24" s="266" t="e">
        <f>'qly growth rates'!E19</f>
        <v>#REF!</v>
      </c>
      <c r="G24" s="267" t="e">
        <f>'qly growth rates'!F19</f>
        <v>#REF!</v>
      </c>
      <c r="H24" s="267"/>
      <c r="I24" s="268" t="e">
        <f>'qly growth rates'!G19</f>
        <v>#REF!</v>
      </c>
      <c r="J24" s="268" t="e">
        <f>'qly growth rates'!H19</f>
        <v>#REF!</v>
      </c>
      <c r="K24" s="268" t="e">
        <f>'qly growth rates'!I19</f>
        <v>#REF!</v>
      </c>
      <c r="L24" s="268" t="e">
        <f>'qly growth rates'!J19</f>
        <v>#REF!</v>
      </c>
      <c r="M24" s="268" t="e">
        <f>'qly growth rates'!K19</f>
        <v>#REF!</v>
      </c>
      <c r="N24" s="268"/>
      <c r="O24" s="278" t="e">
        <f>'qly growth rates'!L19</f>
        <v>#REF!</v>
      </c>
      <c r="P24" s="278" t="e">
        <f>'qly growth rates'!M19</f>
        <v>#REF!</v>
      </c>
      <c r="Q24" s="278" t="e">
        <f>'qly growth rates'!N19</f>
        <v>#REF!</v>
      </c>
      <c r="R24" s="278" t="e">
        <f>'qly growth rates'!O19</f>
        <v>#REF!</v>
      </c>
      <c r="S24" s="278" t="e">
        <f>'qly growth rates'!P19</f>
        <v>#REF!</v>
      </c>
      <c r="T24" s="278" t="e">
        <f>'qly growth rates'!Q19</f>
        <v>#REF!</v>
      </c>
      <c r="U24" s="278" t="e">
        <f>'qly growth rates'!R19</f>
        <v>#REF!</v>
      </c>
      <c r="V24" s="278" t="e">
        <f>'qly growth rates'!S19</f>
        <v>#REF!</v>
      </c>
      <c r="W24" s="278" t="e">
        <f>'qly growth rates'!T19</f>
        <v>#REF!</v>
      </c>
      <c r="X24" s="278" t="e">
        <f>'qly growth rates'!U19</f>
        <v>#REF!</v>
      </c>
      <c r="Y24" s="278" t="e">
        <f>'qly growth rates'!V19</f>
        <v>#REF!</v>
      </c>
      <c r="Z24" s="278"/>
      <c r="AA24" s="283" t="e">
        <f>'qly growth rates'!W19</f>
        <v>#REF!</v>
      </c>
      <c r="AB24" s="293" t="e">
        <f>'qly growth rates'!X19</f>
        <v>#REF!</v>
      </c>
      <c r="AC24" s="50" t="e">
        <f>'qly growth rates'!Y19</f>
        <v>#REF!</v>
      </c>
      <c r="AF24" s="58" t="e">
        <f>'T1'!AC24/'T1'!AC23*100-100</f>
        <v>#REF!</v>
      </c>
      <c r="AG24" s="58" t="e">
        <f>'T1'!AD24/'T1'!AD23*100-100</f>
        <v>#REF!</v>
      </c>
      <c r="AH24" s="58" t="e">
        <f>'T1'!AE24/'T1'!AE23*100-100</f>
        <v>#REF!</v>
      </c>
    </row>
    <row r="25" spans="2:34" ht="18.75" customHeight="1">
      <c r="B25" s="1"/>
      <c r="C25" s="271">
        <v>4</v>
      </c>
      <c r="D25" s="266" t="e">
        <f>'qly growth rates'!C20</f>
        <v>#REF!</v>
      </c>
      <c r="E25" s="267" t="e">
        <f>'qly growth rates'!D20</f>
        <v>#REF!</v>
      </c>
      <c r="F25" s="266" t="e">
        <f>'qly growth rates'!E20</f>
        <v>#REF!</v>
      </c>
      <c r="G25" s="267" t="e">
        <f>'qly growth rates'!F20</f>
        <v>#REF!</v>
      </c>
      <c r="H25" s="267"/>
      <c r="I25" s="268" t="e">
        <f>'qly growth rates'!G20</f>
        <v>#REF!</v>
      </c>
      <c r="J25" s="268" t="e">
        <f>'qly growth rates'!H20</f>
        <v>#REF!</v>
      </c>
      <c r="K25" s="268" t="e">
        <f>'qly growth rates'!I20</f>
        <v>#REF!</v>
      </c>
      <c r="L25" s="268" t="e">
        <f>'qly growth rates'!J20</f>
        <v>#REF!</v>
      </c>
      <c r="M25" s="268" t="e">
        <f>'qly growth rates'!K20</f>
        <v>#REF!</v>
      </c>
      <c r="N25" s="268"/>
      <c r="O25" s="278" t="e">
        <f>'qly growth rates'!L20</f>
        <v>#REF!</v>
      </c>
      <c r="P25" s="278" t="e">
        <f>'qly growth rates'!M20</f>
        <v>#REF!</v>
      </c>
      <c r="Q25" s="278" t="e">
        <f>'qly growth rates'!N20</f>
        <v>#REF!</v>
      </c>
      <c r="R25" s="278" t="e">
        <f>'qly growth rates'!O20</f>
        <v>#REF!</v>
      </c>
      <c r="S25" s="278" t="e">
        <f>'qly growth rates'!P20</f>
        <v>#REF!</v>
      </c>
      <c r="T25" s="278" t="e">
        <f>'qly growth rates'!Q20</f>
        <v>#REF!</v>
      </c>
      <c r="U25" s="278" t="e">
        <f>'qly growth rates'!R20</f>
        <v>#REF!</v>
      </c>
      <c r="V25" s="278" t="e">
        <f>'qly growth rates'!S20</f>
        <v>#REF!</v>
      </c>
      <c r="W25" s="278" t="e">
        <f>'qly growth rates'!T20</f>
        <v>#REF!</v>
      </c>
      <c r="X25" s="278" t="e">
        <f>'qly growth rates'!U20</f>
        <v>#REF!</v>
      </c>
      <c r="Y25" s="278" t="e">
        <f>'qly growth rates'!V20</f>
        <v>#REF!</v>
      </c>
      <c r="Z25" s="278"/>
      <c r="AA25" s="283" t="e">
        <f>'qly growth rates'!W20</f>
        <v>#REF!</v>
      </c>
      <c r="AB25" s="293" t="e">
        <f>'qly growth rates'!X20</f>
        <v>#REF!</v>
      </c>
      <c r="AC25" s="50" t="e">
        <f>'qly growth rates'!Y20</f>
        <v>#REF!</v>
      </c>
      <c r="AF25" s="58" t="e">
        <f>'T1'!AC25/'T1'!AC24*100-100</f>
        <v>#REF!</v>
      </c>
      <c r="AG25" s="58" t="e">
        <f>'T1'!AD25/'T1'!AD24*100-100</f>
        <v>#REF!</v>
      </c>
      <c r="AH25" s="58" t="e">
        <f>'T1'!AE25/'T1'!AE24*100-100</f>
        <v>#REF!</v>
      </c>
    </row>
    <row r="26" spans="2:34" ht="30" customHeight="1">
      <c r="B26" s="1">
        <v>2010</v>
      </c>
      <c r="C26" s="271">
        <v>1</v>
      </c>
      <c r="D26" s="266" t="e">
        <f>'qly growth rates'!C21</f>
        <v>#REF!</v>
      </c>
      <c r="E26" s="267" t="e">
        <f>'qly growth rates'!D21</f>
        <v>#REF!</v>
      </c>
      <c r="F26" s="266" t="e">
        <f>'qly growth rates'!E21</f>
        <v>#REF!</v>
      </c>
      <c r="G26" s="267" t="e">
        <f>'qly growth rates'!F21</f>
        <v>#REF!</v>
      </c>
      <c r="H26" s="267"/>
      <c r="I26" s="268" t="e">
        <f>'qly growth rates'!G21</f>
        <v>#REF!</v>
      </c>
      <c r="J26" s="268" t="e">
        <f>'qly growth rates'!H21</f>
        <v>#REF!</v>
      </c>
      <c r="K26" s="268" t="e">
        <f>'qly growth rates'!I21</f>
        <v>#REF!</v>
      </c>
      <c r="L26" s="268" t="e">
        <f>'qly growth rates'!J21</f>
        <v>#REF!</v>
      </c>
      <c r="M26" s="268" t="e">
        <f>'qly growth rates'!K21</f>
        <v>#REF!</v>
      </c>
      <c r="N26" s="268"/>
      <c r="O26" s="278" t="e">
        <f>'qly growth rates'!L21</f>
        <v>#REF!</v>
      </c>
      <c r="P26" s="278" t="e">
        <f>'qly growth rates'!M21</f>
        <v>#REF!</v>
      </c>
      <c r="Q26" s="278" t="e">
        <f>'qly growth rates'!N21</f>
        <v>#REF!</v>
      </c>
      <c r="R26" s="278" t="e">
        <f>'qly growth rates'!O21</f>
        <v>#REF!</v>
      </c>
      <c r="S26" s="278" t="e">
        <f>'qly growth rates'!P21</f>
        <v>#REF!</v>
      </c>
      <c r="T26" s="278" t="e">
        <f>'qly growth rates'!Q21</f>
        <v>#REF!</v>
      </c>
      <c r="U26" s="278" t="e">
        <f>'qly growth rates'!R21</f>
        <v>#REF!</v>
      </c>
      <c r="V26" s="278" t="e">
        <f>'qly growth rates'!S21</f>
        <v>#REF!</v>
      </c>
      <c r="W26" s="278" t="e">
        <f>'qly growth rates'!T21</f>
        <v>#REF!</v>
      </c>
      <c r="X26" s="278" t="e">
        <f>'qly growth rates'!U21</f>
        <v>#REF!</v>
      </c>
      <c r="Y26" s="278" t="e">
        <f>'qly growth rates'!V21</f>
        <v>#REF!</v>
      </c>
      <c r="Z26" s="278"/>
      <c r="AA26" s="283" t="e">
        <f>'qly growth rates'!W21</f>
        <v>#REF!</v>
      </c>
      <c r="AB26" s="293" t="e">
        <f>'qly growth rates'!X21</f>
        <v>#REF!</v>
      </c>
      <c r="AC26" s="50" t="e">
        <f>'qly growth rates'!Y21</f>
        <v>#REF!</v>
      </c>
      <c r="AF26" s="58" t="e">
        <f>'T1'!AC26/'T1'!AC25*100-100</f>
        <v>#REF!</v>
      </c>
      <c r="AG26" s="58" t="e">
        <f>'T1'!AD26/'T1'!AD25*100-100</f>
        <v>#REF!</v>
      </c>
      <c r="AH26" s="58" t="e">
        <f>'T1'!AE26/'T1'!AE25*100-100</f>
        <v>#REF!</v>
      </c>
    </row>
    <row r="27" spans="2:34" ht="18.75" customHeight="1">
      <c r="B27" s="1"/>
      <c r="C27" s="271">
        <v>2</v>
      </c>
      <c r="D27" s="266" t="e">
        <f>'qly growth rates'!C22</f>
        <v>#REF!</v>
      </c>
      <c r="E27" s="267" t="e">
        <f>'qly growth rates'!D22</f>
        <v>#REF!</v>
      </c>
      <c r="F27" s="266" t="e">
        <f>'qly growth rates'!E22</f>
        <v>#REF!</v>
      </c>
      <c r="G27" s="267" t="e">
        <f>'qly growth rates'!F22</f>
        <v>#REF!</v>
      </c>
      <c r="H27" s="267"/>
      <c r="I27" s="268" t="e">
        <f>'qly growth rates'!G22</f>
        <v>#REF!</v>
      </c>
      <c r="J27" s="268" t="e">
        <f>'qly growth rates'!H22</f>
        <v>#REF!</v>
      </c>
      <c r="K27" s="268" t="e">
        <f>'qly growth rates'!I22</f>
        <v>#REF!</v>
      </c>
      <c r="L27" s="268" t="e">
        <f>'qly growth rates'!J22</f>
        <v>#REF!</v>
      </c>
      <c r="M27" s="268" t="e">
        <f>'qly growth rates'!K22</f>
        <v>#REF!</v>
      </c>
      <c r="N27" s="268"/>
      <c r="O27" s="278" t="e">
        <f>'qly growth rates'!L22</f>
        <v>#REF!</v>
      </c>
      <c r="P27" s="278" t="e">
        <f>'qly growth rates'!M22</f>
        <v>#REF!</v>
      </c>
      <c r="Q27" s="278" t="e">
        <f>'qly growth rates'!N22</f>
        <v>#REF!</v>
      </c>
      <c r="R27" s="278" t="e">
        <f>'qly growth rates'!O22</f>
        <v>#REF!</v>
      </c>
      <c r="S27" s="278" t="e">
        <f>'qly growth rates'!P22</f>
        <v>#REF!</v>
      </c>
      <c r="T27" s="278" t="e">
        <f>'qly growth rates'!Q22</f>
        <v>#REF!</v>
      </c>
      <c r="U27" s="278" t="e">
        <f>'qly growth rates'!R22</f>
        <v>#REF!</v>
      </c>
      <c r="V27" s="278" t="e">
        <f>'qly growth rates'!S22</f>
        <v>#REF!</v>
      </c>
      <c r="W27" s="278" t="e">
        <f>'qly growth rates'!T22</f>
        <v>#REF!</v>
      </c>
      <c r="X27" s="278" t="e">
        <f>'qly growth rates'!U22</f>
        <v>#REF!</v>
      </c>
      <c r="Y27" s="278" t="e">
        <f>'qly growth rates'!V22</f>
        <v>#REF!</v>
      </c>
      <c r="Z27" s="278"/>
      <c r="AA27" s="283" t="e">
        <f>'qly growth rates'!W22</f>
        <v>#REF!</v>
      </c>
      <c r="AB27" s="293" t="e">
        <f>'qly growth rates'!X22</f>
        <v>#REF!</v>
      </c>
      <c r="AC27" s="50" t="e">
        <f>'qly growth rates'!Y22</f>
        <v>#REF!</v>
      </c>
      <c r="AF27" s="58" t="e">
        <f>'T1'!AC27/'T1'!AC26*100-100</f>
        <v>#REF!</v>
      </c>
      <c r="AG27" s="58" t="e">
        <f>'T1'!AD27/'T1'!AD26*100-100</f>
        <v>#REF!</v>
      </c>
      <c r="AH27" s="58" t="e">
        <f>'T1'!AE27/'T1'!AE26*100-100</f>
        <v>#REF!</v>
      </c>
    </row>
    <row r="28" spans="2:34" ht="18.75" customHeight="1">
      <c r="B28" s="1"/>
      <c r="C28" s="271">
        <v>3</v>
      </c>
      <c r="D28" s="266" t="e">
        <f>'qly growth rates'!C23</f>
        <v>#REF!</v>
      </c>
      <c r="E28" s="267" t="e">
        <f>'qly growth rates'!D23</f>
        <v>#REF!</v>
      </c>
      <c r="F28" s="266" t="e">
        <f>'qly growth rates'!E23</f>
        <v>#REF!</v>
      </c>
      <c r="G28" s="267" t="e">
        <f>'qly growth rates'!F23</f>
        <v>#REF!</v>
      </c>
      <c r="H28" s="267"/>
      <c r="I28" s="268" t="e">
        <f>'qly growth rates'!G23</f>
        <v>#REF!</v>
      </c>
      <c r="J28" s="268" t="e">
        <f>'qly growth rates'!H23</f>
        <v>#REF!</v>
      </c>
      <c r="K28" s="268" t="e">
        <f>'qly growth rates'!I23</f>
        <v>#REF!</v>
      </c>
      <c r="L28" s="268" t="e">
        <f>'qly growth rates'!J23</f>
        <v>#REF!</v>
      </c>
      <c r="M28" s="268" t="e">
        <f>'qly growth rates'!K23</f>
        <v>#REF!</v>
      </c>
      <c r="N28" s="268"/>
      <c r="O28" s="278" t="e">
        <f>'qly growth rates'!L23</f>
        <v>#REF!</v>
      </c>
      <c r="P28" s="278" t="e">
        <f>'qly growth rates'!M23</f>
        <v>#REF!</v>
      </c>
      <c r="Q28" s="278" t="e">
        <f>'qly growth rates'!N23</f>
        <v>#REF!</v>
      </c>
      <c r="R28" s="278" t="e">
        <f>'qly growth rates'!O23</f>
        <v>#REF!</v>
      </c>
      <c r="S28" s="278" t="e">
        <f>'qly growth rates'!P23</f>
        <v>#REF!</v>
      </c>
      <c r="T28" s="278" t="e">
        <f>'qly growth rates'!Q23</f>
        <v>#REF!</v>
      </c>
      <c r="U28" s="278" t="e">
        <f>'qly growth rates'!R23</f>
        <v>#REF!</v>
      </c>
      <c r="V28" s="278" t="e">
        <f>'qly growth rates'!S23</f>
        <v>#REF!</v>
      </c>
      <c r="W28" s="278" t="e">
        <f>'qly growth rates'!T23</f>
        <v>#REF!</v>
      </c>
      <c r="X28" s="278" t="e">
        <f>'qly growth rates'!U23</f>
        <v>#REF!</v>
      </c>
      <c r="Y28" s="278" t="e">
        <f>'qly growth rates'!V23</f>
        <v>#REF!</v>
      </c>
      <c r="Z28" s="278"/>
      <c r="AA28" s="283" t="e">
        <f>'qly growth rates'!W23</f>
        <v>#REF!</v>
      </c>
      <c r="AB28" s="293" t="e">
        <f>'qly growth rates'!X23</f>
        <v>#REF!</v>
      </c>
      <c r="AC28" s="50" t="e">
        <f>'qly growth rates'!Y23</f>
        <v>#REF!</v>
      </c>
      <c r="AF28" s="58" t="e">
        <f>'T1'!AC28/'T1'!AC27*100-100</f>
        <v>#REF!</v>
      </c>
      <c r="AG28" s="58" t="e">
        <f>'T1'!AD28/'T1'!AD27*100-100</f>
        <v>#REF!</v>
      </c>
      <c r="AH28" s="58" t="e">
        <f>'T1'!AE28/'T1'!AE27*100-100</f>
        <v>#REF!</v>
      </c>
    </row>
    <row r="29" spans="2:34" ht="18.75" customHeight="1">
      <c r="B29" s="1"/>
      <c r="C29" s="271">
        <v>4</v>
      </c>
      <c r="D29" s="266" t="e">
        <f>'qly growth rates'!C24</f>
        <v>#REF!</v>
      </c>
      <c r="E29" s="267" t="e">
        <f>'qly growth rates'!D24</f>
        <v>#REF!</v>
      </c>
      <c r="F29" s="266" t="e">
        <f>'qly growth rates'!E24</f>
        <v>#REF!</v>
      </c>
      <c r="G29" s="267" t="e">
        <f>'qly growth rates'!F24</f>
        <v>#REF!</v>
      </c>
      <c r="H29" s="267"/>
      <c r="I29" s="268" t="e">
        <f>'qly growth rates'!G24</f>
        <v>#REF!</v>
      </c>
      <c r="J29" s="268" t="e">
        <f>'qly growth rates'!H24</f>
        <v>#REF!</v>
      </c>
      <c r="K29" s="268" t="e">
        <f>'qly growth rates'!I24</f>
        <v>#REF!</v>
      </c>
      <c r="L29" s="268" t="e">
        <f>'qly growth rates'!J24</f>
        <v>#REF!</v>
      </c>
      <c r="M29" s="268" t="e">
        <f>'qly growth rates'!K24</f>
        <v>#REF!</v>
      </c>
      <c r="N29" s="268"/>
      <c r="O29" s="278" t="e">
        <f>'qly growth rates'!L24</f>
        <v>#REF!</v>
      </c>
      <c r="P29" s="278" t="e">
        <f>'qly growth rates'!M24</f>
        <v>#REF!</v>
      </c>
      <c r="Q29" s="278" t="e">
        <f>'qly growth rates'!N24</f>
        <v>#REF!</v>
      </c>
      <c r="R29" s="278" t="e">
        <f>'qly growth rates'!O24</f>
        <v>#REF!</v>
      </c>
      <c r="S29" s="278" t="e">
        <f>'qly growth rates'!P24</f>
        <v>#REF!</v>
      </c>
      <c r="T29" s="278" t="e">
        <f>'qly growth rates'!Q24</f>
        <v>#REF!</v>
      </c>
      <c r="U29" s="278" t="e">
        <f>'qly growth rates'!R24</f>
        <v>#REF!</v>
      </c>
      <c r="V29" s="278" t="e">
        <f>'qly growth rates'!S24</f>
        <v>#REF!</v>
      </c>
      <c r="W29" s="278" t="e">
        <f>'qly growth rates'!T24</f>
        <v>#REF!</v>
      </c>
      <c r="X29" s="278" t="e">
        <f>'qly growth rates'!U24</f>
        <v>#REF!</v>
      </c>
      <c r="Y29" s="278" t="e">
        <f>'qly growth rates'!V24</f>
        <v>#REF!</v>
      </c>
      <c r="Z29" s="278"/>
      <c r="AA29" s="283" t="e">
        <f>'qly growth rates'!W24</f>
        <v>#REF!</v>
      </c>
      <c r="AB29" s="293" t="e">
        <f>'qly growth rates'!X24</f>
        <v>#REF!</v>
      </c>
      <c r="AC29" s="50" t="e">
        <f>'qly growth rates'!Y24</f>
        <v>#REF!</v>
      </c>
      <c r="AF29" s="58" t="e">
        <f>'T1'!AC29/'T1'!AC28*100-100</f>
        <v>#REF!</v>
      </c>
      <c r="AG29" s="58" t="e">
        <f>'T1'!AD29/'T1'!AD28*100-100</f>
        <v>#REF!</v>
      </c>
      <c r="AH29" s="58" t="e">
        <f>'T1'!AE29/'T1'!AE28*100-100</f>
        <v>#REF!</v>
      </c>
    </row>
    <row r="30" spans="2:34" ht="30" customHeight="1">
      <c r="B30" s="1">
        <v>2011</v>
      </c>
      <c r="C30" s="271">
        <v>1</v>
      </c>
      <c r="D30" s="266" t="e">
        <f>'qly growth rates'!C25</f>
        <v>#REF!</v>
      </c>
      <c r="E30" s="267" t="e">
        <f>'qly growth rates'!D25</f>
        <v>#REF!</v>
      </c>
      <c r="F30" s="266" t="e">
        <f>'qly growth rates'!E25</f>
        <v>#REF!</v>
      </c>
      <c r="G30" s="267" t="e">
        <f>'qly growth rates'!F25</f>
        <v>#REF!</v>
      </c>
      <c r="H30" s="267"/>
      <c r="I30" s="268" t="e">
        <f>'qly growth rates'!G25</f>
        <v>#REF!</v>
      </c>
      <c r="J30" s="268" t="e">
        <f>'qly growth rates'!H25</f>
        <v>#REF!</v>
      </c>
      <c r="K30" s="268" t="e">
        <f>'qly growth rates'!I25</f>
        <v>#REF!</v>
      </c>
      <c r="L30" s="268" t="e">
        <f>'qly growth rates'!J25</f>
        <v>#REF!</v>
      </c>
      <c r="M30" s="268" t="e">
        <f>'qly growth rates'!K25</f>
        <v>#REF!</v>
      </c>
      <c r="N30" s="268"/>
      <c r="O30" s="278" t="e">
        <f>'qly growth rates'!L25</f>
        <v>#REF!</v>
      </c>
      <c r="P30" s="278" t="e">
        <f>'qly growth rates'!M25</f>
        <v>#REF!</v>
      </c>
      <c r="Q30" s="278" t="e">
        <f>'qly growth rates'!N25</f>
        <v>#REF!</v>
      </c>
      <c r="R30" s="278" t="e">
        <f>'qly growth rates'!O25</f>
        <v>#REF!</v>
      </c>
      <c r="S30" s="278" t="e">
        <f>'qly growth rates'!P25</f>
        <v>#REF!</v>
      </c>
      <c r="T30" s="278" t="e">
        <f>'qly growth rates'!Q25</f>
        <v>#REF!</v>
      </c>
      <c r="U30" s="278" t="e">
        <f>'qly growth rates'!R25</f>
        <v>#REF!</v>
      </c>
      <c r="V30" s="278" t="e">
        <f>'qly growth rates'!S25</f>
        <v>#REF!</v>
      </c>
      <c r="W30" s="278" t="e">
        <f>'qly growth rates'!T25</f>
        <v>#REF!</v>
      </c>
      <c r="X30" s="278" t="e">
        <f>'qly growth rates'!U25</f>
        <v>#REF!</v>
      </c>
      <c r="Y30" s="278" t="e">
        <f>'qly growth rates'!V25</f>
        <v>#REF!</v>
      </c>
      <c r="Z30" s="278"/>
      <c r="AA30" s="283" t="e">
        <f>'qly growth rates'!W25</f>
        <v>#REF!</v>
      </c>
      <c r="AB30" s="293" t="e">
        <f>'qly growth rates'!X25</f>
        <v>#REF!</v>
      </c>
      <c r="AC30" s="50" t="e">
        <f>'qly growth rates'!Y25</f>
        <v>#REF!</v>
      </c>
      <c r="AF30" s="58" t="e">
        <f>'T1'!AC30/'T1'!AC29*100-100</f>
        <v>#REF!</v>
      </c>
      <c r="AG30" s="58" t="e">
        <f>'T1'!AD30/'T1'!AD29*100-100</f>
        <v>#REF!</v>
      </c>
      <c r="AH30" s="58" t="e">
        <f>'T1'!AE30/'T1'!AE29*100-100</f>
        <v>#REF!</v>
      </c>
    </row>
    <row r="31" spans="2:34" ht="18.75" customHeight="1">
      <c r="B31" s="1"/>
      <c r="C31" s="271">
        <v>2</v>
      </c>
      <c r="D31" s="266" t="e">
        <f>'qly growth rates'!C26</f>
        <v>#REF!</v>
      </c>
      <c r="E31" s="267" t="e">
        <f>'qly growth rates'!D26</f>
        <v>#REF!</v>
      </c>
      <c r="F31" s="266" t="e">
        <f>'qly growth rates'!E26</f>
        <v>#REF!</v>
      </c>
      <c r="G31" s="267" t="e">
        <f>'qly growth rates'!F26</f>
        <v>#REF!</v>
      </c>
      <c r="H31" s="267"/>
      <c r="I31" s="268" t="e">
        <f>'qly growth rates'!G26</f>
        <v>#REF!</v>
      </c>
      <c r="J31" s="268" t="e">
        <f>'qly growth rates'!H26</f>
        <v>#REF!</v>
      </c>
      <c r="K31" s="268" t="e">
        <f>'qly growth rates'!I26</f>
        <v>#REF!</v>
      </c>
      <c r="L31" s="268" t="e">
        <f>'qly growth rates'!J26</f>
        <v>#REF!</v>
      </c>
      <c r="M31" s="268" t="e">
        <f>'qly growth rates'!K26</f>
        <v>#REF!</v>
      </c>
      <c r="N31" s="268"/>
      <c r="O31" s="278" t="e">
        <f>'qly growth rates'!L26</f>
        <v>#REF!</v>
      </c>
      <c r="P31" s="278" t="e">
        <f>'qly growth rates'!M26</f>
        <v>#REF!</v>
      </c>
      <c r="Q31" s="278" t="e">
        <f>'qly growth rates'!N26</f>
        <v>#REF!</v>
      </c>
      <c r="R31" s="278" t="e">
        <f>'qly growth rates'!O26</f>
        <v>#REF!</v>
      </c>
      <c r="S31" s="278" t="e">
        <f>'qly growth rates'!P26</f>
        <v>#REF!</v>
      </c>
      <c r="T31" s="278" t="e">
        <f>'qly growth rates'!Q26</f>
        <v>#REF!</v>
      </c>
      <c r="U31" s="278" t="e">
        <f>'qly growth rates'!R26</f>
        <v>#REF!</v>
      </c>
      <c r="V31" s="278" t="e">
        <f>'qly growth rates'!S26</f>
        <v>#REF!</v>
      </c>
      <c r="W31" s="278" t="e">
        <f>'qly growth rates'!T26</f>
        <v>#REF!</v>
      </c>
      <c r="X31" s="278" t="e">
        <f>'qly growth rates'!U26</f>
        <v>#REF!</v>
      </c>
      <c r="Y31" s="278" t="e">
        <f>'qly growth rates'!V26</f>
        <v>#REF!</v>
      </c>
      <c r="Z31" s="278"/>
      <c r="AA31" s="283" t="e">
        <f>'qly growth rates'!W26</f>
        <v>#REF!</v>
      </c>
      <c r="AB31" s="293" t="e">
        <f>'qly growth rates'!X26</f>
        <v>#REF!</v>
      </c>
      <c r="AC31" s="50" t="e">
        <f>'qly growth rates'!Y26</f>
        <v>#REF!</v>
      </c>
      <c r="AF31" s="58" t="e">
        <f>'T1'!AC31/'T1'!AC30*100-100</f>
        <v>#REF!</v>
      </c>
      <c r="AG31" s="58" t="e">
        <f>'T1'!AD31/'T1'!AD30*100-100</f>
        <v>#REF!</v>
      </c>
      <c r="AH31" s="58" t="e">
        <f>'T1'!AE31/'T1'!AE30*100-100</f>
        <v>#REF!</v>
      </c>
    </row>
    <row r="32" spans="2:34" ht="18.75" customHeight="1">
      <c r="B32" s="1"/>
      <c r="C32" s="271" t="s">
        <v>65</v>
      </c>
      <c r="D32" s="266" t="e">
        <f>'qly growth rates'!C27</f>
        <v>#REF!</v>
      </c>
      <c r="E32" s="267" t="e">
        <f>'qly growth rates'!D27</f>
        <v>#REF!</v>
      </c>
      <c r="F32" s="266" t="e">
        <f>'qly growth rates'!E27</f>
        <v>#REF!</v>
      </c>
      <c r="G32" s="267" t="e">
        <f>'qly growth rates'!F27</f>
        <v>#REF!</v>
      </c>
      <c r="H32" s="267"/>
      <c r="I32" s="268" t="e">
        <f>'qly growth rates'!G27</f>
        <v>#REF!</v>
      </c>
      <c r="J32" s="268" t="e">
        <f>'qly growth rates'!H27</f>
        <v>#REF!</v>
      </c>
      <c r="K32" s="268" t="e">
        <f>'qly growth rates'!I27</f>
        <v>#REF!</v>
      </c>
      <c r="L32" s="268" t="e">
        <f>'qly growth rates'!J27</f>
        <v>#REF!</v>
      </c>
      <c r="M32" s="268" t="e">
        <f>'qly growth rates'!K27</f>
        <v>#REF!</v>
      </c>
      <c r="N32" s="268"/>
      <c r="O32" s="278" t="e">
        <f>'qly growth rates'!L27</f>
        <v>#REF!</v>
      </c>
      <c r="P32" s="278" t="e">
        <f>'qly growth rates'!M27</f>
        <v>#REF!</v>
      </c>
      <c r="Q32" s="278" t="e">
        <f>'qly growth rates'!N27</f>
        <v>#REF!</v>
      </c>
      <c r="R32" s="278" t="e">
        <f>'qly growth rates'!O27</f>
        <v>#REF!</v>
      </c>
      <c r="S32" s="278" t="e">
        <f>'qly growth rates'!P27</f>
        <v>#REF!</v>
      </c>
      <c r="T32" s="278" t="e">
        <f>'qly growth rates'!Q27</f>
        <v>#REF!</v>
      </c>
      <c r="U32" s="278" t="e">
        <f>'qly growth rates'!R27</f>
        <v>#REF!</v>
      </c>
      <c r="V32" s="278" t="e">
        <f>'qly growth rates'!S27</f>
        <v>#REF!</v>
      </c>
      <c r="W32" s="278" t="e">
        <f>'qly growth rates'!T27</f>
        <v>#REF!</v>
      </c>
      <c r="X32" s="278" t="e">
        <f>'qly growth rates'!U27</f>
        <v>#REF!</v>
      </c>
      <c r="Y32" s="278" t="e">
        <f>'qly growth rates'!V27</f>
        <v>#REF!</v>
      </c>
      <c r="Z32" s="278"/>
      <c r="AA32" s="283" t="e">
        <f>'qly growth rates'!W27</f>
        <v>#REF!</v>
      </c>
      <c r="AB32" s="293" t="e">
        <f>'qly growth rates'!X27</f>
        <v>#REF!</v>
      </c>
      <c r="AC32" s="50" t="e">
        <f>'qly growth rates'!Y27</f>
        <v>#REF!</v>
      </c>
      <c r="AF32" s="58" t="e">
        <f>'T1'!AC32/'T1'!AC31*100-100</f>
        <v>#REF!</v>
      </c>
      <c r="AG32" s="58" t="e">
        <f>'T1'!AD32/'T1'!AD31*100-100</f>
        <v>#REF!</v>
      </c>
      <c r="AH32" s="58" t="e">
        <f>'T1'!AE32/'T1'!AE31*100-100</f>
        <v>#REF!</v>
      </c>
    </row>
    <row r="33" spans="2:34" ht="18.75" hidden="1" customHeight="1">
      <c r="B33" s="1"/>
      <c r="C33" s="271" t="s">
        <v>66</v>
      </c>
      <c r="D33" s="266">
        <f>'qly growth rates'!C28</f>
        <v>0</v>
      </c>
      <c r="E33" s="267">
        <f>'qly growth rates'!D28</f>
        <v>0</v>
      </c>
      <c r="F33" s="266">
        <f>'qly growth rates'!E28</f>
        <v>0</v>
      </c>
      <c r="G33" s="267">
        <f>'qly growth rates'!F28</f>
        <v>0</v>
      </c>
      <c r="H33" s="267"/>
      <c r="I33" s="268">
        <f>'qly growth rates'!G28</f>
        <v>0</v>
      </c>
      <c r="J33" s="268">
        <f>'qly growth rates'!H28</f>
        <v>0</v>
      </c>
      <c r="K33" s="268">
        <f>'qly growth rates'!I28</f>
        <v>0</v>
      </c>
      <c r="L33" s="268">
        <f>'qly growth rates'!J28</f>
        <v>0</v>
      </c>
      <c r="M33" s="268">
        <f>'qly growth rates'!K28</f>
        <v>0</v>
      </c>
      <c r="N33" s="268"/>
      <c r="O33" s="278">
        <f>'qly growth rates'!L28</f>
        <v>0</v>
      </c>
      <c r="P33" s="278">
        <f>'qly growth rates'!M28</f>
        <v>0</v>
      </c>
      <c r="Q33" s="278">
        <f>'qly growth rates'!N28</f>
        <v>0</v>
      </c>
      <c r="R33" s="278">
        <f>'qly growth rates'!O28</f>
        <v>0</v>
      </c>
      <c r="S33" s="278">
        <f>'qly growth rates'!P28</f>
        <v>0</v>
      </c>
      <c r="T33" s="278">
        <f>'qly growth rates'!Q28</f>
        <v>0</v>
      </c>
      <c r="U33" s="278">
        <f>'qly growth rates'!R28</f>
        <v>0</v>
      </c>
      <c r="V33" s="278">
        <f>'qly growth rates'!S28</f>
        <v>0</v>
      </c>
      <c r="W33" s="278">
        <f>'qly growth rates'!T28</f>
        <v>0</v>
      </c>
      <c r="X33" s="278">
        <f>'qly growth rates'!U28</f>
        <v>0</v>
      </c>
      <c r="Y33" s="278">
        <f>'qly growth rates'!V28</f>
        <v>0</v>
      </c>
      <c r="Z33" s="278"/>
      <c r="AA33" s="283">
        <f>'qly growth rates'!W28</f>
        <v>0</v>
      </c>
      <c r="AB33" s="293">
        <f>'qly growth rates'!X28</f>
        <v>0</v>
      </c>
      <c r="AC33" s="50">
        <f>'qly growth rates'!Y28</f>
        <v>0</v>
      </c>
      <c r="AF33" s="58" t="e">
        <f>'T1'!AC33/'T1'!AC32*100-100</f>
        <v>#REF!</v>
      </c>
      <c r="AG33" s="58" t="e">
        <f>'T1'!AD33/'T1'!AD32*100-100</f>
        <v>#REF!</v>
      </c>
      <c r="AH33" s="58" t="e">
        <f>'T1'!AE33/'T1'!AE32*100-100</f>
        <v>#DIV/0!</v>
      </c>
    </row>
    <row r="34" spans="2:34" ht="18.75" hidden="1" customHeight="1">
      <c r="B34" s="1">
        <v>2012</v>
      </c>
      <c r="C34" s="271" t="s">
        <v>67</v>
      </c>
      <c r="D34" s="266">
        <f>'qly growth rates'!C29</f>
        <v>0</v>
      </c>
      <c r="E34" s="267">
        <f>'qly growth rates'!D29</f>
        <v>0</v>
      </c>
      <c r="F34" s="266">
        <f>'qly growth rates'!E29</f>
        <v>0</v>
      </c>
      <c r="G34" s="267">
        <f>'qly growth rates'!F29</f>
        <v>0</v>
      </c>
      <c r="H34" s="267"/>
      <c r="I34" s="268">
        <f>'qly growth rates'!G29</f>
        <v>0</v>
      </c>
      <c r="J34" s="268">
        <f>'qly growth rates'!H29</f>
        <v>0</v>
      </c>
      <c r="K34" s="268">
        <f>'qly growth rates'!I29</f>
        <v>0</v>
      </c>
      <c r="L34" s="268">
        <f>'qly growth rates'!J29</f>
        <v>0</v>
      </c>
      <c r="M34" s="268">
        <f>'qly growth rates'!K29</f>
        <v>0</v>
      </c>
      <c r="N34" s="268"/>
      <c r="O34" s="278">
        <f>'qly growth rates'!L29</f>
        <v>0</v>
      </c>
      <c r="P34" s="278">
        <f>'qly growth rates'!M29</f>
        <v>0</v>
      </c>
      <c r="Q34" s="278">
        <f>'qly growth rates'!N29</f>
        <v>0</v>
      </c>
      <c r="R34" s="278">
        <f>'qly growth rates'!O29</f>
        <v>0</v>
      </c>
      <c r="S34" s="278">
        <f>'qly growth rates'!P29</f>
        <v>0</v>
      </c>
      <c r="T34" s="278">
        <f>'qly growth rates'!Q29</f>
        <v>0</v>
      </c>
      <c r="U34" s="278">
        <f>'qly growth rates'!R29</f>
        <v>0</v>
      </c>
      <c r="V34" s="278">
        <f>'qly growth rates'!S29</f>
        <v>0</v>
      </c>
      <c r="W34" s="278">
        <f>'qly growth rates'!T29</f>
        <v>0</v>
      </c>
      <c r="X34" s="278">
        <f>'qly growth rates'!U29</f>
        <v>0</v>
      </c>
      <c r="Y34" s="278">
        <f>'qly growth rates'!V29</f>
        <v>0</v>
      </c>
      <c r="Z34" s="278"/>
      <c r="AA34" s="283">
        <f>'qly growth rates'!W29</f>
        <v>0</v>
      </c>
      <c r="AB34" s="293">
        <f>'qly growth rates'!X29</f>
        <v>0</v>
      </c>
      <c r="AC34" s="50">
        <f>'qly growth rates'!Y29</f>
        <v>0</v>
      </c>
      <c r="AF34" s="58"/>
      <c r="AG34" s="58"/>
      <c r="AH34" s="58"/>
    </row>
    <row r="35" spans="2:34" ht="6" customHeight="1">
      <c r="B35" s="33"/>
      <c r="C35" s="33"/>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7"/>
      <c r="AB35" s="318"/>
      <c r="AC35" s="317"/>
      <c r="AF35" s="58"/>
      <c r="AG35" s="58"/>
      <c r="AH35" s="58"/>
    </row>
    <row r="36" spans="2:34" ht="18.75" customHeight="1">
      <c r="B36" s="36" t="s">
        <v>68</v>
      </c>
      <c r="C36" s="1"/>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50"/>
      <c r="AB36" s="319"/>
      <c r="AC36" s="50"/>
      <c r="AF36" s="58"/>
      <c r="AG36" s="58"/>
      <c r="AH36" s="58"/>
    </row>
    <row r="37" spans="2:34" ht="3" customHeight="1">
      <c r="D37" s="316"/>
      <c r="E37" s="63"/>
      <c r="F37" s="63"/>
      <c r="G37" s="63"/>
      <c r="H37" s="63"/>
      <c r="I37" s="63"/>
      <c r="J37" s="63"/>
      <c r="K37" s="63"/>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59</vt:i4>
      </vt:variant>
    </vt:vector>
  </HeadingPairs>
  <TitlesOfParts>
    <vt:vector size="115"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current_gdp_all</vt:lpstr>
      <vt:lpstr>current_gdp_agric</vt:lpstr>
      <vt:lpstr>current_gdp_industry</vt:lpstr>
      <vt:lpstr>current_gdp_services</vt:lpstr>
      <vt:lpstr>constant_gdp_all</vt:lpstr>
      <vt:lpstr>Sheet7</vt:lpstr>
      <vt:lpstr>Deflators</vt:lpstr>
      <vt:lpstr>constant_gdp_agric</vt:lpstr>
      <vt:lpstr>Sheet3</vt:lpstr>
      <vt:lpstr>Sheet5</vt:lpstr>
      <vt:lpstr>Sheet4</vt:lpstr>
      <vt:lpstr>qonq_growth_rate_agric</vt:lpstr>
      <vt:lpstr>32d</vt:lpstr>
      <vt:lpstr>yony_growth_rate_agric</vt:lpstr>
      <vt:lpstr>constant_gdp_industry</vt:lpstr>
      <vt:lpstr>33d</vt:lpstr>
      <vt:lpstr>qonq_growth_rate_industry</vt:lpstr>
      <vt:lpstr>yony_growth_rate_industry</vt:lpstr>
      <vt:lpstr>constant_gdp_services</vt:lpstr>
      <vt:lpstr>34d</vt:lpstr>
      <vt:lpstr>qonq_growth_rate_services</vt:lpstr>
      <vt:lpstr>yony_growth_rate_services</vt:lpstr>
      <vt:lpstr>seasonal_adjusted_gdp_all</vt:lpstr>
      <vt:lpstr>seasonal_adjusted_agric</vt:lpstr>
      <vt:lpstr>seasonal_adjusted_qonq_agric</vt:lpstr>
      <vt:lpstr>seasonal_adjusted_yony_agric</vt:lpstr>
      <vt:lpstr>seasonal_adjusted_industry</vt:lpstr>
      <vt:lpstr>seasonal_adjusted_qonq_industry</vt:lpstr>
      <vt:lpstr>seasonal_adjusted_yony_industry</vt:lpstr>
      <vt:lpstr>seasonal_adjusted_services</vt:lpstr>
      <vt:lpstr>seasonal_adjusted_qonq_services</vt:lpstr>
      <vt:lpstr>seasonal_adjusted_yony_services</vt:lpstr>
      <vt:lpstr>contribution_gdp</vt:lpstr>
      <vt:lpstr>distribution_shares_gdp</vt:lpstr>
      <vt:lpstr>Tsum2</vt:lpstr>
      <vt:lpstr>'32d'!Print_Area</vt:lpstr>
      <vt:lpstr>constant_gdp_agric!Print_Area</vt:lpstr>
      <vt:lpstr>constant_gdp_all!Print_Area</vt:lpstr>
      <vt:lpstr>constant_gdp_industry!Print_Area</vt:lpstr>
      <vt:lpstr>COVER!Print_Area</vt:lpstr>
      <vt:lpstr>current_gdp_agric!Print_Area</vt:lpstr>
      <vt:lpstr>current_gdp_all!Print_Area</vt:lpstr>
      <vt:lpstr>current_gdp_industry!Print_Area</vt:lpstr>
      <vt:lpstr>current_gdp_services!Print_Area</vt:lpstr>
      <vt:lpstr>Deflators!Print_Area</vt:lpstr>
      <vt:lpstr>notes!Print_Area</vt:lpstr>
      <vt:lpstr>qonq_growth_rate_agric!Print_Area</vt:lpstr>
      <vt:lpstr>qonq_growth_rate_industry!Print_Area</vt:lpstr>
      <vt:lpstr>seasonal_adjusted_agric!Print_Area</vt:lpstr>
      <vt:lpstr>seasonal_adjusted_gdp_all!Print_Area</vt:lpstr>
      <vt:lpstr>seasonal_adjusted_industry!Print_Area</vt:lpstr>
      <vt:lpstr>seasonal_adjusted_qonq_agric!Print_Area</vt:lpstr>
      <vt:lpstr>seasonal_adjusted_qonq_industry!Print_Area</vt:lpstr>
      <vt:lpstr>seasonal_adjusted_services!Print_Area</vt:lpstr>
      <vt:lpstr>seasonal_adjusted_yony_agric!Print_Area</vt:lpstr>
      <vt:lpstr>seasonal_adjusted_yony_industry!Print_Area</vt:lpstr>
      <vt:lpstr>seasonal_adjusted_yony_services!Print_Area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yony_growth_rate_agric!Print_Area</vt:lpstr>
      <vt:lpstr>yony_growth_rate_industry!Print_Area</vt:lpstr>
      <vt:lpstr>constant_gdp_agric!Print_Titles</vt:lpstr>
      <vt:lpstr>constant_gdp_all!Print_Titles</vt:lpstr>
      <vt:lpstr>constant_gdp_industry!Print_Titles</vt:lpstr>
      <vt:lpstr>constant_gdp_services!Print_Titles</vt:lpstr>
      <vt:lpstr>current_gdp_agric!Print_Titles</vt:lpstr>
      <vt:lpstr>current_gdp_all!Print_Titles</vt:lpstr>
      <vt:lpstr>current_gdp_industry!Print_Titles</vt:lpstr>
      <vt:lpstr>current_gdp_services!Print_Titles</vt:lpstr>
      <vt:lpstr>Deflators!Print_Titles</vt:lpstr>
      <vt:lpstr>qonq_growth_rate_agric!Print_Titles</vt:lpstr>
      <vt:lpstr>qonq_growth_rate_industry!Print_Titles</vt:lpstr>
      <vt:lpstr>qonq_growth_rate_services!Print_Titles</vt:lpstr>
      <vt:lpstr>seasonal_adjusted_agric!Print_Titles</vt:lpstr>
      <vt:lpstr>seasonal_adjusted_gdp_all!Print_Titles</vt:lpstr>
      <vt:lpstr>seasonal_adjusted_industry!Print_Titles</vt:lpstr>
      <vt:lpstr>seasonal_adjusted_qonq_agric!Print_Titles</vt:lpstr>
      <vt:lpstr>seasonal_adjusted_qonq_industry!Print_Titles</vt:lpstr>
      <vt:lpstr>seasonal_adjusted_qonq_services!Print_Titles</vt:lpstr>
      <vt:lpstr>seasonal_adjusted_services!Print_Titles</vt:lpstr>
      <vt:lpstr>seasonal_adjusted_yony_agric!Print_Titles</vt:lpstr>
      <vt:lpstr>seasonal_adjusted_yony_industry!Print_Titles</vt:lpstr>
      <vt:lpstr>seasonal_adjusted_yony_services!Print_Titles</vt:lpstr>
      <vt:lpstr>yony_growth_rate_agric!Print_Titles</vt:lpstr>
      <vt:lpstr>yony_growth_rate_industry!Print_Titles</vt:lpstr>
      <vt:lpstr>yony_growth_rate_services!Print_Titles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Abraham Bosu</cp:lastModifiedBy>
  <cp:revision/>
  <dcterms:created xsi:type="dcterms:W3CDTF">2011-05-09T12:49:00Z</dcterms:created>
  <dcterms:modified xsi:type="dcterms:W3CDTF">2025-06-11T11:47:10Z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